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8960" windowHeight="8415" tabRatio="780" activeTab="14"/>
  </bookViews>
  <sheets>
    <sheet name="Bijlage_F" sheetId="6" r:id="rId1"/>
    <sheet name="Bijlage_G" sheetId="7" r:id="rId2"/>
    <sheet name="Bijlage_H" sheetId="8" r:id="rId3"/>
    <sheet name="Bijlage_I" sheetId="4" r:id="rId4"/>
    <sheet name="Bijlage_J" sheetId="19" r:id="rId5"/>
    <sheet name="Bijlage_K" sheetId="16" r:id="rId6"/>
    <sheet name="Bijlage_L" sheetId="17" r:id="rId7"/>
    <sheet name="Bijlage_M" sheetId="25" r:id="rId8"/>
    <sheet name="Bijlage_N" sheetId="26" r:id="rId9"/>
    <sheet name="Bijlage_O" sheetId="43" r:id="rId10"/>
    <sheet name="Bijlage_P" sheetId="44" r:id="rId11"/>
    <sheet name="Bijlage_Q" sheetId="40" r:id="rId12"/>
    <sheet name="Bijlage_R" sheetId="47" r:id="rId13"/>
    <sheet name="Bijlage_S" sheetId="48" r:id="rId14"/>
    <sheet name="Bijlage_T" sheetId="49" r:id="rId15"/>
    <sheet name="Bijlage_U" sheetId="61" r:id="rId16"/>
    <sheet name="Bijlage_V" sheetId="52" r:id="rId17"/>
    <sheet name="Bijlage_W" sheetId="53" r:id="rId18"/>
    <sheet name="Bijlage_X" sheetId="54" r:id="rId19"/>
    <sheet name="Bijlage_Y" sheetId="55" r:id="rId20"/>
    <sheet name="Bijlage_Z" sheetId="63" r:id="rId21"/>
    <sheet name="Bijlage_AA" sheetId="57" r:id="rId22"/>
  </sheets>
  <calcPr calcId="145621" calcMode="manual" iterate="1" iterateCount="10"/>
</workbook>
</file>

<file path=xl/calcChain.xml><?xml version="1.0" encoding="utf-8"?>
<calcChain xmlns="http://schemas.openxmlformats.org/spreadsheetml/2006/main">
  <c r="W28" i="40" l="1"/>
  <c r="W27" i="40"/>
  <c r="W26" i="40"/>
  <c r="W25" i="40"/>
  <c r="Y25" i="40" s="1"/>
  <c r="W24" i="40"/>
  <c r="W23" i="40"/>
  <c r="W22" i="40"/>
  <c r="W21" i="40"/>
  <c r="W20" i="40"/>
  <c r="W19" i="40"/>
  <c r="X19" i="40" s="1"/>
  <c r="W18" i="40"/>
  <c r="Y18" i="40" s="1"/>
  <c r="W17" i="40"/>
  <c r="Y17" i="40" s="1"/>
  <c r="W16" i="40"/>
  <c r="W15" i="40"/>
  <c r="W14" i="40"/>
  <c r="W13" i="40"/>
  <c r="Y13" i="40" s="1"/>
  <c r="W12" i="40"/>
  <c r="W11" i="40"/>
  <c r="W10" i="40"/>
  <c r="W9" i="40"/>
  <c r="Y9" i="40" s="1"/>
  <c r="W8" i="40"/>
  <c r="W7" i="40"/>
  <c r="W6" i="40"/>
  <c r="W5" i="40"/>
  <c r="W4" i="40"/>
  <c r="W28" i="49"/>
  <c r="W27" i="49"/>
  <c r="W26" i="49"/>
  <c r="W25" i="49"/>
  <c r="W24" i="49"/>
  <c r="X24" i="49" s="1"/>
  <c r="W23" i="49"/>
  <c r="Y23" i="49" s="1"/>
  <c r="W22" i="49"/>
  <c r="Y22" i="49" s="1"/>
  <c r="W21" i="49"/>
  <c r="Y21" i="49" s="1"/>
  <c r="W20" i="49"/>
  <c r="W19" i="49"/>
  <c r="W18" i="49"/>
  <c r="Y18" i="49" s="1"/>
  <c r="W17" i="49"/>
  <c r="Y17" i="49" s="1"/>
  <c r="W16" i="49"/>
  <c r="Y16" i="49" s="1"/>
  <c r="W15" i="49"/>
  <c r="W14" i="49"/>
  <c r="W13" i="49"/>
  <c r="Y13" i="49" s="1"/>
  <c r="W12" i="49"/>
  <c r="W11" i="49"/>
  <c r="W10" i="49"/>
  <c r="W9" i="49"/>
  <c r="W8" i="49"/>
  <c r="X8" i="49" s="1"/>
  <c r="W7" i="49"/>
  <c r="Y7" i="49" s="1"/>
  <c r="W6" i="49"/>
  <c r="Y6" i="49" s="1"/>
  <c r="W5" i="49"/>
  <c r="Y5" i="49" s="1"/>
  <c r="W4" i="49"/>
  <c r="Y28" i="49"/>
  <c r="X28" i="49"/>
  <c r="Y27" i="49"/>
  <c r="X27" i="49"/>
  <c r="Y26" i="49"/>
  <c r="Y25" i="49"/>
  <c r="Y24" i="49"/>
  <c r="Y20" i="49"/>
  <c r="X20" i="49"/>
  <c r="Y19" i="49"/>
  <c r="X19" i="49"/>
  <c r="X16" i="49"/>
  <c r="Y15" i="49"/>
  <c r="X15" i="49"/>
  <c r="Y14" i="49"/>
  <c r="Y12" i="49"/>
  <c r="X12" i="49"/>
  <c r="Y11" i="49"/>
  <c r="X11" i="49"/>
  <c r="Y10" i="49"/>
  <c r="Y9" i="49"/>
  <c r="Y8" i="49"/>
  <c r="Y4" i="49"/>
  <c r="X4" i="49"/>
  <c r="Y28" i="40"/>
  <c r="Y27" i="40"/>
  <c r="Y24" i="40"/>
  <c r="Y23" i="40"/>
  <c r="Y20" i="40"/>
  <c r="Y19" i="40"/>
  <c r="Y16" i="40"/>
  <c r="Y15" i="40"/>
  <c r="Y12" i="40"/>
  <c r="Y11" i="40"/>
  <c r="Y8" i="40"/>
  <c r="Y7" i="40"/>
  <c r="Y4" i="40"/>
  <c r="X28" i="40"/>
  <c r="X24" i="40"/>
  <c r="X20" i="40"/>
  <c r="X16" i="40"/>
  <c r="X12" i="40"/>
  <c r="X8" i="40"/>
  <c r="X4" i="40"/>
  <c r="X27" i="40"/>
  <c r="Y26" i="40"/>
  <c r="X23" i="40"/>
  <c r="Y22" i="40"/>
  <c r="Y21" i="40"/>
  <c r="X15" i="40"/>
  <c r="Y14" i="40"/>
  <c r="X11" i="40"/>
  <c r="Y10" i="40"/>
  <c r="X7" i="40"/>
  <c r="Y6" i="40"/>
  <c r="Y5" i="40"/>
  <c r="X23" i="49" l="1"/>
  <c r="X7" i="49"/>
  <c r="X9" i="40"/>
  <c r="X17" i="40"/>
  <c r="X25" i="40"/>
  <c r="X10" i="49"/>
  <c r="X18" i="49"/>
  <c r="X26" i="49"/>
  <c r="X10" i="40"/>
  <c r="X18" i="40"/>
  <c r="X26" i="40"/>
  <c r="X5" i="49"/>
  <c r="X13" i="49"/>
  <c r="X21" i="49"/>
  <c r="X5" i="40"/>
  <c r="X13" i="40"/>
  <c r="X21" i="40"/>
  <c r="X6" i="49"/>
  <c r="X14" i="49"/>
  <c r="X22" i="49"/>
  <c r="X6" i="40"/>
  <c r="X14" i="40"/>
  <c r="X22" i="40"/>
  <c r="X9" i="49"/>
  <c r="X17" i="49"/>
  <c r="X25" i="49"/>
  <c r="D26" i="17"/>
  <c r="W29" i="48" l="1"/>
  <c r="P29" i="49" l="1"/>
  <c r="O29" i="49"/>
  <c r="N29" i="49"/>
  <c r="M29" i="49"/>
  <c r="L29" i="49"/>
  <c r="K29" i="49"/>
  <c r="J29" i="49"/>
  <c r="I29" i="49"/>
  <c r="H29" i="49"/>
  <c r="G29" i="49"/>
  <c r="F29" i="49"/>
  <c r="P29" i="48"/>
  <c r="O29" i="48"/>
  <c r="N29" i="48"/>
  <c r="M29" i="48"/>
  <c r="L29" i="48"/>
  <c r="K29" i="48"/>
  <c r="J29" i="48"/>
  <c r="I29" i="48"/>
  <c r="H29" i="48"/>
  <c r="G29" i="48"/>
  <c r="F29" i="48"/>
  <c r="P29" i="47"/>
  <c r="O29" i="47"/>
  <c r="N29" i="47"/>
  <c r="M29" i="47"/>
  <c r="L29" i="47"/>
  <c r="K29" i="47"/>
  <c r="J29" i="47"/>
  <c r="I29" i="47"/>
  <c r="H29" i="47"/>
  <c r="G29" i="47"/>
  <c r="F29" i="47"/>
  <c r="Q28" i="40" l="1"/>
  <c r="Q27" i="40"/>
  <c r="Q26" i="40"/>
  <c r="Q25" i="40"/>
  <c r="Q24" i="40"/>
  <c r="Q23" i="40"/>
  <c r="Q22" i="40"/>
  <c r="Q21" i="40"/>
  <c r="Q20" i="40"/>
  <c r="Q19" i="40"/>
  <c r="Q18" i="40"/>
  <c r="Q17" i="40"/>
  <c r="Q16" i="40"/>
  <c r="Q15" i="40"/>
  <c r="Q14" i="40"/>
  <c r="Q13" i="40"/>
  <c r="Q12" i="40"/>
  <c r="Q11" i="40"/>
  <c r="Q10" i="40"/>
  <c r="Q9" i="40"/>
  <c r="Q8" i="40"/>
  <c r="Q7" i="40"/>
  <c r="Q6" i="40"/>
  <c r="Q5" i="40"/>
  <c r="Q4" i="40"/>
  <c r="P29" i="40"/>
  <c r="O29" i="40"/>
  <c r="N29" i="40"/>
  <c r="M29" i="40"/>
  <c r="L29" i="40"/>
  <c r="K29" i="40"/>
  <c r="J29" i="40"/>
  <c r="I29" i="40"/>
  <c r="H29" i="40"/>
  <c r="G29" i="40"/>
  <c r="F29" i="40"/>
  <c r="H16" i="44" l="1"/>
  <c r="H14" i="44"/>
  <c r="G42" i="43" l="1"/>
  <c r="F42" i="43"/>
  <c r="AA25" i="19" l="1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AB24" i="19"/>
  <c r="AB22" i="19"/>
  <c r="AB21" i="19"/>
  <c r="AB20" i="19"/>
  <c r="AB19" i="19"/>
  <c r="AB18" i="19"/>
  <c r="AB17" i="19"/>
  <c r="AB16" i="19"/>
  <c r="AB15" i="19"/>
  <c r="AB14" i="19"/>
  <c r="AB13" i="19"/>
  <c r="AB12" i="19"/>
  <c r="AB11" i="19"/>
  <c r="AB10" i="19"/>
  <c r="AB9" i="19"/>
  <c r="AB8" i="19"/>
  <c r="AB7" i="19"/>
  <c r="AB6" i="19"/>
  <c r="AB5" i="19"/>
  <c r="AB4" i="19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AC5" i="19" l="1"/>
  <c r="AC9" i="19"/>
  <c r="AC13" i="19"/>
  <c r="AC17" i="19"/>
  <c r="AC21" i="19"/>
  <c r="E26" i="19"/>
  <c r="I26" i="19"/>
  <c r="M26" i="19"/>
  <c r="Q26" i="19"/>
  <c r="U26" i="19"/>
  <c r="Y26" i="19"/>
  <c r="AC4" i="19"/>
  <c r="AC8" i="19"/>
  <c r="AC12" i="19"/>
  <c r="AC16" i="19"/>
  <c r="AC20" i="19"/>
  <c r="D26" i="19"/>
  <c r="H26" i="19"/>
  <c r="L26" i="19"/>
  <c r="P26" i="19"/>
  <c r="T26" i="19"/>
  <c r="X26" i="19"/>
  <c r="AB25" i="19"/>
  <c r="R31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O31" i="4"/>
  <c r="N31" i="4"/>
  <c r="M31" i="4"/>
  <c r="L31" i="4"/>
  <c r="K31" i="4"/>
  <c r="J31" i="4"/>
  <c r="I31" i="4"/>
  <c r="H31" i="4"/>
  <c r="G31" i="4"/>
  <c r="F31" i="4"/>
  <c r="E31" i="4"/>
  <c r="D31" i="4"/>
  <c r="AB26" i="19" l="1"/>
  <c r="Z26" i="19"/>
  <c r="AC25" i="19"/>
  <c r="AC23" i="19"/>
  <c r="V26" i="19"/>
  <c r="R26" i="19"/>
  <c r="N26" i="19"/>
  <c r="J26" i="19"/>
  <c r="F26" i="19"/>
  <c r="AC22" i="19"/>
  <c r="AC18" i="19"/>
  <c r="AC14" i="19"/>
  <c r="AC10" i="19"/>
  <c r="AC6" i="19"/>
  <c r="AA26" i="19"/>
  <c r="W26" i="19"/>
  <c r="S26" i="19"/>
  <c r="O26" i="19"/>
  <c r="K26" i="19"/>
  <c r="G26" i="19"/>
  <c r="AC24" i="19"/>
  <c r="AC19" i="19"/>
  <c r="AC15" i="19"/>
  <c r="AC11" i="19"/>
  <c r="AC7" i="19"/>
  <c r="H81" i="6"/>
  <c r="G81" i="6"/>
  <c r="F81" i="6"/>
</calcChain>
</file>

<file path=xl/sharedStrings.xml><?xml version="1.0" encoding="utf-8"?>
<sst xmlns="http://schemas.openxmlformats.org/spreadsheetml/2006/main" count="2213" uniqueCount="441">
  <si>
    <t>Hoofdklasse</t>
  </si>
  <si>
    <t>Omschrijving</t>
  </si>
  <si>
    <t>Kantoor</t>
  </si>
  <si>
    <t>Winkel</t>
  </si>
  <si>
    <t>Onder-wijs</t>
  </si>
  <si>
    <t>Gezond-heids-zorg</t>
  </si>
  <si>
    <t>Logies</t>
  </si>
  <si>
    <t>Bijeen-komst</t>
  </si>
  <si>
    <t>Sport</t>
  </si>
  <si>
    <t>Cel</t>
  </si>
  <si>
    <t>Overige gebruik</t>
  </si>
  <si>
    <t>Industrie</t>
  </si>
  <si>
    <t>Woon</t>
  </si>
  <si>
    <t>Totaal</t>
  </si>
  <si>
    <t>% SBI van totaal</t>
  </si>
  <si>
    <t>A</t>
  </si>
  <si>
    <t>Landbouw, bosbouw en visserij</t>
  </si>
  <si>
    <t>B</t>
  </si>
  <si>
    <t>Winning van delfstoffen</t>
  </si>
  <si>
    <t>C</t>
  </si>
  <si>
    <t>D</t>
  </si>
  <si>
    <t>Productie distributie elektriciteit, gas</t>
  </si>
  <si>
    <t>E</t>
  </si>
  <si>
    <t>Water, afvalwaterbeheer en sanering</t>
  </si>
  <si>
    <t>F</t>
  </si>
  <si>
    <t>Bouwnijverheid</t>
  </si>
  <si>
    <t>G</t>
  </si>
  <si>
    <t>Handel</t>
  </si>
  <si>
    <t>H</t>
  </si>
  <si>
    <t>Vervoer en opslag</t>
  </si>
  <si>
    <t>I</t>
  </si>
  <si>
    <t>Horeca</t>
  </si>
  <si>
    <t>J</t>
  </si>
  <si>
    <t>Informatie en communicatie</t>
  </si>
  <si>
    <t>K</t>
  </si>
  <si>
    <t>Financiele dienstverlening</t>
  </si>
  <si>
    <t>L</t>
  </si>
  <si>
    <t>Verhuur en handel van onroerend goed</t>
  </si>
  <si>
    <t>M</t>
  </si>
  <si>
    <t>Specialistische zakelijke diensten</t>
  </si>
  <si>
    <t>N</t>
  </si>
  <si>
    <t>Verhuur en overige zakelijke diensten</t>
  </si>
  <si>
    <t>O</t>
  </si>
  <si>
    <t>Openbaar bestuur en overheidsdiensten</t>
  </si>
  <si>
    <t>P</t>
  </si>
  <si>
    <t>Onderwijs</t>
  </si>
  <si>
    <t>Q</t>
  </si>
  <si>
    <t>Gezondsheids- en welzijnszorg</t>
  </si>
  <si>
    <t>R</t>
  </si>
  <si>
    <t>Cultuur, sport en recreatie</t>
  </si>
  <si>
    <t>S</t>
  </si>
  <si>
    <t>Overige dienstverlening</t>
  </si>
  <si>
    <t>T</t>
  </si>
  <si>
    <t>Huishoudens als werkgever</t>
  </si>
  <si>
    <t>U</t>
  </si>
  <si>
    <t>Extraterritoriale organisaties en lichamen</t>
  </si>
  <si>
    <t>HUIS</t>
  </si>
  <si>
    <t>Huishoudens</t>
  </si>
  <si>
    <t>% gebruiksfunctie van totaal</t>
  </si>
  <si>
    <t>Diensten</t>
  </si>
  <si>
    <t>kantoor</t>
  </si>
  <si>
    <t>Hoofd-afdeling</t>
  </si>
  <si>
    <t>Overig</t>
  </si>
  <si>
    <t>Productie en distributie van elektriciteit, gas, stoom en gekoelde lucht</t>
  </si>
  <si>
    <t>Winning en distributie van water, afval, afvalwaterbeheer en sanering</t>
  </si>
  <si>
    <t>Afdeling</t>
  </si>
  <si>
    <t>Onder-scheiden Diensten #</t>
  </si>
  <si>
    <t>MR
Aardgas
PJ</t>
  </si>
  <si>
    <t>MR
Elek
PJ</t>
  </si>
  <si>
    <t>MR
Warmte
PJ</t>
  </si>
  <si>
    <t>01-03</t>
  </si>
  <si>
    <t>08-09</t>
  </si>
  <si>
    <t>10-33</t>
  </si>
  <si>
    <t>36-39</t>
  </si>
  <si>
    <t>41-43</t>
  </si>
  <si>
    <t>45-47</t>
  </si>
  <si>
    <t xml:space="preserve">Autohandel en –reparatie: </t>
  </si>
  <si>
    <t>Groothandel</t>
  </si>
  <si>
    <t xml:space="preserve">Detailhandel </t>
  </si>
  <si>
    <t>49-53</t>
  </si>
  <si>
    <t>Vervoer over land</t>
  </si>
  <si>
    <t>Vervoer over water</t>
  </si>
  <si>
    <t>Vervoer door de lucht</t>
  </si>
  <si>
    <t>Dienstverlening t.b.v. vervoer</t>
  </si>
  <si>
    <t>Post</t>
  </si>
  <si>
    <t>55-56</t>
  </si>
  <si>
    <t>58-63</t>
  </si>
  <si>
    <t xml:space="preserve">Uitgeverijen, </t>
  </si>
  <si>
    <t>59-60</t>
  </si>
  <si>
    <t>Productie en verzorgen radio en TV-programma's</t>
  </si>
  <si>
    <t>Telecommunicatie</t>
  </si>
  <si>
    <t>62-63</t>
  </si>
  <si>
    <t>Dienstverleing op gebied van informatie</t>
  </si>
  <si>
    <t>64-66</t>
  </si>
  <si>
    <t>Financiele instellingen</t>
  </si>
  <si>
    <t>Verzekeringen en pensioenfondsen</t>
  </si>
  <si>
    <t>Overige financiele dienstverlening</t>
  </si>
  <si>
    <t>69-75</t>
  </si>
  <si>
    <t>69-70</t>
  </si>
  <si>
    <t>Rechtskundige advisering, accountancy, holdings</t>
  </si>
  <si>
    <t>Architecten en ingenieurs</t>
  </si>
  <si>
    <t>Speur en ontwikkelingswerk, holdings, architecten</t>
  </si>
  <si>
    <t>Reclame</t>
  </si>
  <si>
    <t>74-75</t>
  </si>
  <si>
    <t>Industrieel ontwerp en veterinaire dienstverlening</t>
  </si>
  <si>
    <t>77-82</t>
  </si>
  <si>
    <t>Verhuur en lease van auto's en overige roerende goederen</t>
  </si>
  <si>
    <t>Uitzendbureau's</t>
  </si>
  <si>
    <t>Reisbemiddeling</t>
  </si>
  <si>
    <t>80-82</t>
  </si>
  <si>
    <t>overige zakelijke dienstverlening</t>
  </si>
  <si>
    <t>86-88</t>
  </si>
  <si>
    <t>Gezondheidszorg</t>
  </si>
  <si>
    <t>87-88</t>
  </si>
  <si>
    <t>Welzijnszorg</t>
  </si>
  <si>
    <t>90-93</t>
  </si>
  <si>
    <t>90+92</t>
  </si>
  <si>
    <t>Cultuur, loterijen</t>
  </si>
  <si>
    <t>Sport en recreatie</t>
  </si>
  <si>
    <t>94-96</t>
  </si>
  <si>
    <t>Levensbeschouwelijke en politieke organisaties</t>
  </si>
  <si>
    <t>Reparatie van computers en consumentenartikelen</t>
  </si>
  <si>
    <t>97-98</t>
  </si>
  <si>
    <t>TOTAAL</t>
  </si>
  <si>
    <t>MR Aardgas equivalenten PJ</t>
  </si>
  <si>
    <t>Totaal Diensten</t>
  </si>
  <si>
    <t>KB Aardgas equivalenten PJ</t>
  </si>
  <si>
    <t>KB 
Elek PJ</t>
  </si>
  <si>
    <t>KB Aardgas equivalenten gewogen PJ</t>
  </si>
  <si>
    <t>Totaal Dienstensector</t>
  </si>
  <si>
    <t>TOTAAL dienstensector</t>
  </si>
  <si>
    <t>-</t>
  </si>
  <si>
    <t>nvt</t>
  </si>
  <si>
    <t>Bedrijfshal</t>
  </si>
  <si>
    <t>Autobedrijf</t>
  </si>
  <si>
    <t>Laboratorium</t>
  </si>
  <si>
    <t>Bijeenkomst</t>
  </si>
  <si>
    <t>Cellen</t>
  </si>
  <si>
    <t>Onderwijs Primair</t>
  </si>
  <si>
    <t>Onderwijs Secundair</t>
  </si>
  <si>
    <t>Onderwijs Uni/HBO</t>
  </si>
  <si>
    <t>Onderwijs overig</t>
  </si>
  <si>
    <t>Ziekenhuizen</t>
  </si>
  <si>
    <t>Zwembaden</t>
  </si>
  <si>
    <t>Sauna's</t>
  </si>
  <si>
    <t xml:space="preserve">Kantoor </t>
  </si>
  <si>
    <t>Winkel Met Koeling</t>
  </si>
  <si>
    <t>Winkel Zonder Koeling</t>
  </si>
  <si>
    <t>Groothandel (met winkelfunctie)</t>
  </si>
  <si>
    <t>Bedrijfshal; opslag, distributie</t>
  </si>
  <si>
    <t>Verpleeg</t>
  </si>
  <si>
    <t>Bijeenkomst: cultuur, recreatie, religie</t>
  </si>
  <si>
    <t>Sport: zwembaden</t>
  </si>
  <si>
    <t>Bijeenkomst: sauna's</t>
  </si>
  <si>
    <t>Horeca; Hotels</t>
  </si>
  <si>
    <t>Horeca; Logies overig</t>
  </si>
  <si>
    <t>Logies gezondheidszorg</t>
  </si>
  <si>
    <t>Medische en paramedische praktijken</t>
  </si>
  <si>
    <t>Winkel MK</t>
  </si>
  <si>
    <t>Winkel ZK</t>
  </si>
  <si>
    <t>insert</t>
  </si>
  <si>
    <t>Penitentiaire inrichting</t>
  </si>
  <si>
    <t>Groepspraktijken</t>
  </si>
  <si>
    <t>Overig (OV-gerelateerd)</t>
  </si>
  <si>
    <t>Eten en drinken</t>
  </si>
  <si>
    <t>Sport accommodaties</t>
  </si>
  <si>
    <t>Openbaar bestuur</t>
  </si>
  <si>
    <t>% van Totaal</t>
  </si>
  <si>
    <t>Horeca; logies overig</t>
  </si>
  <si>
    <t>Horeca; eten en drinken</t>
  </si>
  <si>
    <t>Sport: accommodaties</t>
  </si>
  <si>
    <t>Diensten G t/m U</t>
  </si>
  <si>
    <t>Koploper</t>
  </si>
  <si>
    <t>Normaal laag</t>
  </si>
  <si>
    <t>Gem</t>
  </si>
  <si>
    <t>Normaal hoog</t>
  </si>
  <si>
    <t>Extra hoog</t>
  </si>
  <si>
    <t>Bron:</t>
  </si>
  <si>
    <t>m3 gas/m2</t>
  </si>
  <si>
    <t>Populatie-grootte:</t>
  </si>
  <si>
    <t>Meijer 2005</t>
  </si>
  <si>
    <t>AgNL 04-07</t>
  </si>
  <si>
    <t>E-MKB</t>
  </si>
  <si>
    <t>C&amp;T 2004</t>
  </si>
  <si>
    <t>Kantoor 200-500 m2</t>
  </si>
  <si>
    <t>Kantoor 500 - 10.000 m2</t>
  </si>
  <si>
    <t>Kantoor &gt; 10.000 m2</t>
  </si>
  <si>
    <t>Verzekeringskantoren</t>
  </si>
  <si>
    <t>Minimum waarde</t>
  </si>
  <si>
    <t>Gemiddelde waarde</t>
  </si>
  <si>
    <t>Maximum waarde</t>
  </si>
  <si>
    <t>Supermarkten</t>
  </si>
  <si>
    <t>Super markt</t>
  </si>
  <si>
    <t>Detail handel food</t>
  </si>
  <si>
    <t>Slagerijen</t>
  </si>
  <si>
    <t>Winkels zonder koeling (non food)</t>
  </si>
  <si>
    <t>Detail handel non-food</t>
  </si>
  <si>
    <t>Winkels non-food: 1-19 werknemers</t>
  </si>
  <si>
    <t>Winkels non-food: &gt;19 werknemers</t>
  </si>
  <si>
    <t>Groothandel (waarschijnlijk opslag)</t>
  </si>
  <si>
    <t>Constructie bedrijf</t>
  </si>
  <si>
    <t>Machine fabriek</t>
  </si>
  <si>
    <t>Metaal algemeen</t>
  </si>
  <si>
    <t>Autobedrijven</t>
  </si>
  <si>
    <t>Auto mobiel</t>
  </si>
  <si>
    <t>Banden service</t>
  </si>
  <si>
    <t>Schade herstel bedrijf</t>
  </si>
  <si>
    <t>RGD 2010</t>
  </si>
  <si>
    <t>Primair onderwijs (lager onderwijs) gemiddeld</t>
  </si>
  <si>
    <t>Basisonderwijs</t>
  </si>
  <si>
    <t>Voortgezet onderwijs (middelbaar onderwijs)</t>
  </si>
  <si>
    <t>Middelbare scholen</t>
  </si>
  <si>
    <t>HBO en universiteit gemiddeld</t>
  </si>
  <si>
    <t>MBO, HBO, Uni</t>
  </si>
  <si>
    <t>Onderwijs overig; onbekend</t>
  </si>
  <si>
    <t>Zorg psych. ziekenhuizen</t>
  </si>
  <si>
    <t>Verpleeghuizen</t>
  </si>
  <si>
    <t>verpleging en verzorging</t>
  </si>
  <si>
    <t>Zorg instelling</t>
  </si>
  <si>
    <t>Verpleging en gehandicapten</t>
  </si>
  <si>
    <t>Verzorgingstehuizen</t>
  </si>
  <si>
    <t>Bijeenkomst; cultuur</t>
  </si>
  <si>
    <t>Museum, archief, bibliotheek</t>
  </si>
  <si>
    <t>Horeca eten en drinken</t>
  </si>
  <si>
    <t>Horeca gemiddeld</t>
  </si>
  <si>
    <t>Restaurants</t>
  </si>
  <si>
    <t>Cafe, Bar</t>
  </si>
  <si>
    <t>Disco theken en zaal bedrijven</t>
  </si>
  <si>
    <t>Sport, zwembaden</t>
  </si>
  <si>
    <t>Zwembaden gemiddeld</t>
  </si>
  <si>
    <t>Sport, sauna's, onbekend</t>
  </si>
  <si>
    <t>Sport, Sporthallen</t>
  </si>
  <si>
    <t>Sporthallen</t>
  </si>
  <si>
    <t>Kleedruimtes/kantines (buitensport accommodatie)</t>
  </si>
  <si>
    <t>Horeca hotels</t>
  </si>
  <si>
    <t>hotels</t>
  </si>
  <si>
    <t>Horeca overige logies, onbekend</t>
  </si>
  <si>
    <t>Gezondheidszorg, logies, onbekend</t>
  </si>
  <si>
    <t>Bijeenkomst, OV-gerelateerd, onbekend</t>
  </si>
  <si>
    <t>Bedrijfshal; processen</t>
  </si>
  <si>
    <t>kWh/m2</t>
  </si>
  <si>
    <t>Groothandel (waarschijlijk opslag)</t>
  </si>
  <si>
    <t>Definitie gebouwtype Ubouwproject</t>
  </si>
  <si>
    <t>gas-int m3/m2 in gebruik</t>
  </si>
  <si>
    <t>Overig (bv stations, garage, overslag)</t>
  </si>
  <si>
    <t>Gezondheidszorg Niet-klinisch</t>
  </si>
  <si>
    <t>3c</t>
  </si>
  <si>
    <t>Horeca; Eten en drinken</t>
  </si>
  <si>
    <t>VR</t>
  </si>
  <si>
    <t>HR100</t>
  </si>
  <si>
    <t>HR107</t>
  </si>
  <si>
    <t>Rc-waarde gevel</t>
  </si>
  <si>
    <t>Penetratie-graden gevel</t>
  </si>
  <si>
    <t>gerelateerd mln m2 BVO</t>
  </si>
  <si>
    <t>Enkel glas</t>
  </si>
  <si>
    <t>Dubbel glas</t>
  </si>
  <si>
    <t>HR++ glas</t>
  </si>
  <si>
    <t>Totaal glas</t>
  </si>
  <si>
    <t>Totaal vent</t>
  </si>
  <si>
    <t>Conventionele ketel</t>
  </si>
  <si>
    <t>Anders (bv WKK of elek-WP)</t>
  </si>
  <si>
    <t>Totaal verwarming</t>
  </si>
  <si>
    <t>Dak isolatie</t>
  </si>
  <si>
    <t>Vloer isolatie</t>
  </si>
  <si>
    <t>ref 1</t>
  </si>
  <si>
    <t>ref 2; DGMR_ref1</t>
  </si>
  <si>
    <t>ref 3; DGMR_ref2</t>
  </si>
  <si>
    <t>ref 4</t>
  </si>
  <si>
    <t>ref 5</t>
  </si>
  <si>
    <t>ref 6; DGMR_doel</t>
  </si>
  <si>
    <t>ref 7</t>
  </si>
  <si>
    <t>Rc=&gt;5.0; elek-WP</t>
  </si>
  <si>
    <t>Nat toe- en afvoer</t>
  </si>
  <si>
    <t>Nat toe- en mech afvoer</t>
  </si>
  <si>
    <t>Balans zonder WTW</t>
  </si>
  <si>
    <t>Balans met WTW</t>
  </si>
  <si>
    <t>Rc=0.2</t>
  </si>
  <si>
    <t>Rc=0.4</t>
  </si>
  <si>
    <t>Rc=1.3</t>
  </si>
  <si>
    <t>Rc=2.0</t>
  </si>
  <si>
    <t>Rc=2.5</t>
  </si>
  <si>
    <t>Rc=&gt;3.5</t>
  </si>
  <si>
    <t>Eigen gebouwtypes</t>
  </si>
  <si>
    <t>Ubouwpanel penetratiegraden</t>
  </si>
  <si>
    <t>Labellijst (EPA gebruiksfuncties)</t>
  </si>
  <si>
    <t>EIB fysieke voorraden naar bouwjaarklasse (origineel BAG gebruiksdoel)</t>
  </si>
  <si>
    <t>DGMR_ besparings-kentallen</t>
  </si>
  <si>
    <t>AgNL_ Energietarieven</t>
  </si>
  <si>
    <t>Arcadis_ kostenkentallen (EPA gebruiksfuncties)</t>
  </si>
  <si>
    <t>Meijer_lijst opsplitsen intensiteit naar functie (plus ECN toevoegingen)</t>
  </si>
  <si>
    <t>Geon_lijst opsplitsen naar grootte; inclusief Locatus voor winkels</t>
  </si>
  <si>
    <t>Kantoorfunctie</t>
  </si>
  <si>
    <t>kantoor klein</t>
  </si>
  <si>
    <t>Kantoor functie</t>
  </si>
  <si>
    <t>Kantoren</t>
  </si>
  <si>
    <t>1b</t>
  </si>
  <si>
    <t>kantoor middel</t>
  </si>
  <si>
    <t>1c</t>
  </si>
  <si>
    <t>kantoor groot</t>
  </si>
  <si>
    <t>Winkelfunctie</t>
  </si>
  <si>
    <t>supermarkt</t>
  </si>
  <si>
    <t>Winkel functie</t>
  </si>
  <si>
    <t>supermarkten</t>
  </si>
  <si>
    <t>warenhuis</t>
  </si>
  <si>
    <t>winkels zonder koeling</t>
  </si>
  <si>
    <t>Winkels ZK</t>
  </si>
  <si>
    <t>winkelplint</t>
  </si>
  <si>
    <t>groothandel</t>
  </si>
  <si>
    <t>Bedrijfshallen</t>
  </si>
  <si>
    <t>autobedrijven</t>
  </si>
  <si>
    <t>onderwijs</t>
  </si>
  <si>
    <t>Onderwijsfunctie</t>
  </si>
  <si>
    <t>basisschool</t>
  </si>
  <si>
    <t>Onderwijs functie</t>
  </si>
  <si>
    <t>primair onderwijs</t>
  </si>
  <si>
    <t>Primair onderwijs</t>
  </si>
  <si>
    <t>VO-school</t>
  </si>
  <si>
    <t>voortgezet onderwijs</t>
  </si>
  <si>
    <t>Voortgezet onderwijs</t>
  </si>
  <si>
    <t>HBO-school</t>
  </si>
  <si>
    <t>MBO, HBO en universiteit</t>
  </si>
  <si>
    <t>Ziekenhuis</t>
  </si>
  <si>
    <t>Gezondheidszorg klinisch</t>
  </si>
  <si>
    <t>Zorg</t>
  </si>
  <si>
    <t>ziekenhuis</t>
  </si>
  <si>
    <t>Gezondheidszorg functie met bed (ziekenhuis)</t>
  </si>
  <si>
    <t>ziekenhuizen</t>
  </si>
  <si>
    <t>Verzorging</t>
  </si>
  <si>
    <t>Gezondheidszorg niet klinisch</t>
  </si>
  <si>
    <t>verpleeghuis</t>
  </si>
  <si>
    <t>Gezondheidszorg functie zonder bed (verpleeghuis)</t>
  </si>
  <si>
    <t>verpleging</t>
  </si>
  <si>
    <t>Verpleging en verzorging</t>
  </si>
  <si>
    <t>groepspraktijk</t>
  </si>
  <si>
    <t>Bijeenkomstfunctie</t>
  </si>
  <si>
    <t>overig</t>
  </si>
  <si>
    <t>theater</t>
  </si>
  <si>
    <t>Bijeenkomst functie</t>
  </si>
  <si>
    <t>15b</t>
  </si>
  <si>
    <t>buurthuis</t>
  </si>
  <si>
    <t>Bijeenkomstfunctie met alcoholgebruik</t>
  </si>
  <si>
    <t>horeca</t>
  </si>
  <si>
    <t>zwembaden</t>
  </si>
  <si>
    <t>Sportfunctie, matig verwarmd</t>
  </si>
  <si>
    <t>sporthal</t>
  </si>
  <si>
    <t>Sport functie</t>
  </si>
  <si>
    <t>sporthallen</t>
  </si>
  <si>
    <t>19b</t>
  </si>
  <si>
    <t>Sportfunctie, anders dan matig verwarmd</t>
  </si>
  <si>
    <t>tennishal</t>
  </si>
  <si>
    <t>19c</t>
  </si>
  <si>
    <t>buitensport (kleedruimtes en kantines)</t>
  </si>
  <si>
    <t>Logies functie</t>
  </si>
  <si>
    <t>Logiesfunctie</t>
  </si>
  <si>
    <t>hotel</t>
  </si>
  <si>
    <t>Minimum</t>
  </si>
  <si>
    <t>Maximum</t>
  </si>
  <si>
    <t>cellengebouw</t>
  </si>
  <si>
    <t>Cel functie</t>
  </si>
  <si>
    <t>NL aantal gebouwen</t>
  </si>
  <si>
    <t>NL BVO van deze gebouwen</t>
  </si>
  <si>
    <t>Gemiddelde grootte binnen deze klasse</t>
  </si>
  <si>
    <t>% NL aantal gebouwen</t>
  </si>
  <si>
    <t>% NL BVO van deze gebouwen</t>
  </si>
  <si>
    <t>gas miljoen m3</t>
  </si>
  <si>
    <t>elek miljoen kWh</t>
  </si>
  <si>
    <t>% gas</t>
  </si>
  <si>
    <t>% elek</t>
  </si>
  <si>
    <t>Buiten WmB</t>
  </si>
  <si>
    <t>Binnen WmB</t>
  </si>
  <si>
    <t>TOTAAL Geon gebouwtypen</t>
  </si>
  <si>
    <t>gas-int m3/m2 in gebruik; verw</t>
  </si>
  <si>
    <t>1a Buitenmuur na-isoaltie</t>
  </si>
  <si>
    <t>1b Spouwmuur na-isolatie</t>
  </si>
  <si>
    <t>2 Dak na-isoaltie</t>
  </si>
  <si>
    <t>3 Vloer na-isolatie</t>
  </si>
  <si>
    <t>4a Enkel naar HR++ glas</t>
  </si>
  <si>
    <t>4b Dubbel naar HR++ glas</t>
  </si>
  <si>
    <t>6a CR naar HR107</t>
  </si>
  <si>
    <t>6b VR naar HR107</t>
  </si>
  <si>
    <t>6c HR100 naar HR107-ketel</t>
  </si>
  <si>
    <t>% besparing totaal (van BVO in-gebruik)</t>
  </si>
  <si>
    <t>PJ gasbesp</t>
  </si>
  <si>
    <t>Verpleeg- en verzorgingstehuizen</t>
  </si>
  <si>
    <t>Sport; zwembaden</t>
  </si>
  <si>
    <t>Bijeenkomst, sauna's</t>
  </si>
  <si>
    <t>Horeca: hotels</t>
  </si>
  <si>
    <t>BAG-gebruiksfunctie</t>
  </si>
  <si>
    <t>PJ gas in-gebruik</t>
  </si>
  <si>
    <t>PJ gas in-gebruik na besparing</t>
  </si>
  <si>
    <t>% besparing tov totaal</t>
  </si>
  <si>
    <t xml:space="preserve">5 WTW ventilatie </t>
  </si>
  <si>
    <t>TOTAAL PJ</t>
  </si>
  <si>
    <t>Besparing-potentieel PJ</t>
  </si>
  <si>
    <t>Besparing-potentieel als % van totaal</t>
  </si>
  <si>
    <t>Investering mln euro</t>
  </si>
  <si>
    <t>Investering als % van totaal</t>
  </si>
  <si>
    <t>Arbeidsjaren</t>
  </si>
  <si>
    <t>Arbeidsjaren als % van totaal</t>
  </si>
  <si>
    <t>Productie elektriciteit, gas</t>
  </si>
  <si>
    <t>Water, afval</t>
  </si>
  <si>
    <t>Financiële dienstverlening</t>
  </si>
  <si>
    <t>Verhuur en handel onroerend goed</t>
  </si>
  <si>
    <t>Verhuur overige zakelijke diensten</t>
  </si>
  <si>
    <t>Extraterritoriale organisaties</t>
  </si>
  <si>
    <t>Sport: accommodaties buiten en binnen</t>
  </si>
  <si>
    <t>elek-int kWh/m2 in gebruik; verl</t>
  </si>
  <si>
    <t>PJ elek in-gebruik; verl</t>
  </si>
  <si>
    <t>1a Normale TL naar HF-armatuur</t>
  </si>
  <si>
    <t>1b Normale TL naar HF-adapter</t>
  </si>
  <si>
    <t>2 Halogeen naar spaar-lamp</t>
  </si>
  <si>
    <t>1.1 Aanwezig-heids-detectie</t>
  </si>
  <si>
    <t>1.2 Daglicht-regeling</t>
  </si>
  <si>
    <t>2.1 Veegpuls-schakeling</t>
  </si>
  <si>
    <t>TOTAAL PJ elek</t>
  </si>
  <si>
    <t>PJ elekbesp</t>
  </si>
  <si>
    <t>Bijlage F. De originele Milieurekeningen 2010 naar hoofdafdeling en afdeling</t>
  </si>
  <si>
    <t>Bijlage G. De bewerkte Milieurekeningen 2010 dienstensector, inclusief warmte en graaddagencorrectie</t>
  </si>
  <si>
    <t>Bijlage H. De bewerkte Klantenbestanden 2010 dienstensector, opgedeeld naar klassen, inclusief warmte en graaddagencorrectie</t>
  </si>
  <si>
    <t>Bijlage I Oppervlak BAG per SBI na bewerkingen</t>
  </si>
  <si>
    <t>Aandeel binnen diensten</t>
  </si>
  <si>
    <t>Bijlage N Verzamelde elektriciteitsintensiteiten</t>
  </si>
  <si>
    <t>Bijlage M Verzamelde gas-intensiteiten</t>
  </si>
  <si>
    <t>Bijlage O Bewerking penetratiegraden</t>
  </si>
  <si>
    <t>Bijlage Q Besparingspotentieel gas in PJ per gebouwtype en maatregel; gehele Ubouw ‘in gebruik’; TVT MAX; zowel NAT als ZELFST</t>
  </si>
  <si>
    <t>Bijlage P Beschikbare gebouwtypen externe databronnen</t>
  </si>
  <si>
    <t>Bijlage R Besparingspotentieel gas in PJ per gebouwtype en maatregel; gehele Ubouw binnen WmB ‘in gebruik’; TVT MAX; zowel NAT als ZELFST</t>
  </si>
  <si>
    <t>Bijalage S Besparingspotentieel gas in PJ per gebouwtype en maatregel; gehele Ubouw binnen WmB ‘in gebruik’; TVT 5 jaar; NAT</t>
  </si>
  <si>
    <t>Bijalge T Besparingspotentieel gas in PJ per gebouwtype en maatregel; gehele Ubouw binnen WmB ‘in gebruik’; TVT 5 jaar; ZELFST</t>
  </si>
  <si>
    <t xml:space="preserve">Bijlage U Besparingspotentieel gas per SBI hoofdafdeling; gehele Ubouw ‘in gebruik’, TVT MAX, ZELFST </t>
  </si>
  <si>
    <t>Bijlage X_Besparingspotentieel elek in PJ per gebouwtype en maatregel; gehele Ubouw binnen WmB ‘in gebruik’; TVT 5 jaar; NAT</t>
  </si>
  <si>
    <t>Bijlage AA. Deel van de voorraad dat binnen de WmB valt, per gebouwtype</t>
  </si>
  <si>
    <t>Bijlage J. Relatie hoofdafdeling en gebouwtype in absolute voorraden</t>
  </si>
  <si>
    <t>Bijlage K. Procentuele verdeling van het totaal oppervlak van een hoofdafdeling over gebouwtypen</t>
  </si>
  <si>
    <t>Bijlage L. Procentuele verdeling van het totale oppervlak van een gebouwtype over hoofdafdelingen</t>
  </si>
  <si>
    <t>Bijlage V Besparingspotentieel elek PJ per gebouwtype en maatregel; gehele Ubouw ‘in gebruik’; TVT MAX; zowel NAT als ZELFST</t>
  </si>
  <si>
    <t>Bijlage W Besparingspotentieel elek in PJ per gebouwtype en maatregel; gehele Ubouw binnen WmB ‘in gebruik’; TVT MAX; zowel NAT als ZELFST</t>
  </si>
  <si>
    <t>Bijlage X_Besparingspotentieel elek in PJ per gebouwtype en maatregel; gehele Ubouw binnen WmB ‘in gebruik’; TVT 5 jaar; ZELFST</t>
  </si>
  <si>
    <t>Top-5 kantoren:</t>
  </si>
  <si>
    <t>correctie juli 2015</t>
  </si>
  <si>
    <t>Check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</si>
</sst>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_-* #,##0.00\-;_-* &quot;-&quot;??_-;_-@_-"/>
    <numFmt numFmtId="165" formatCode="0.0%"/>
    <numFmt numFmtId="166" formatCode="#,##0.0"/>
    <numFmt numFmtId="167" formatCode="0.0"/>
    <numFmt numFmtId="168" formatCode="_-* #,##0_-;_-* #,##0\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8" fillId="0" borderId="0"/>
    <xf numFmtId="1" fontId="1" fillId="5" borderId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2" fontId="18" fillId="10" borderId="0" applyBorder="0" applyAlignment="0" applyProtection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2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4" fillId="0" borderId="1" xfId="0" applyFont="1" applyBorder="1"/>
    <xf numFmtId="0" fontId="6" fillId="0" borderId="1" xfId="0" applyFont="1" applyBorder="1" applyAlignment="1">
      <alignment wrapText="1"/>
    </xf>
    <xf numFmtId="3" fontId="4" fillId="0" borderId="1" xfId="0" applyNumberFormat="1" applyFont="1" applyBorder="1"/>
    <xf numFmtId="3" fontId="5" fillId="0" borderId="1" xfId="0" applyNumberFormat="1" applyFont="1" applyBorder="1"/>
    <xf numFmtId="9" fontId="5" fillId="0" borderId="1" xfId="0" applyNumberFormat="1" applyFont="1" applyBorder="1"/>
    <xf numFmtId="0" fontId="6" fillId="0" borderId="1" xfId="0" applyFont="1" applyBorder="1"/>
    <xf numFmtId="3" fontId="0" fillId="0" borderId="0" xfId="0" applyNumberFormat="1"/>
    <xf numFmtId="0" fontId="4" fillId="0" borderId="1" xfId="1" applyFont="1" applyFill="1" applyBorder="1"/>
    <xf numFmtId="0" fontId="6" fillId="0" borderId="1" xfId="0" applyFont="1" applyFill="1" applyBorder="1"/>
    <xf numFmtId="0" fontId="0" fillId="0" borderId="0" xfId="0" applyAlignment="1">
      <alignment horizontal="right"/>
    </xf>
    <xf numFmtId="0" fontId="5" fillId="0" borderId="1" xfId="0" applyFont="1" applyBorder="1"/>
    <xf numFmtId="0" fontId="2" fillId="3" borderId="1" xfId="0" applyFont="1" applyFill="1" applyBorder="1" applyAlignment="1">
      <alignment wrapText="1"/>
    </xf>
    <xf numFmtId="9" fontId="2" fillId="0" borderId="1" xfId="0" applyNumberFormat="1" applyFont="1" applyBorder="1"/>
    <xf numFmtId="0" fontId="2" fillId="0" borderId="1" xfId="0" applyFont="1" applyBorder="1"/>
    <xf numFmtId="0" fontId="0" fillId="0" borderId="0" xfId="0" applyAlignment="1">
      <alignment wrapText="1"/>
    </xf>
    <xf numFmtId="9" fontId="0" fillId="0" borderId="0" xfId="0" applyNumberFormat="1"/>
    <xf numFmtId="1" fontId="8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49" fontId="9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166" fontId="9" fillId="3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wrapText="1"/>
    </xf>
    <xf numFmtId="166" fontId="9" fillId="0" borderId="1" xfId="0" applyNumberFormat="1" applyFont="1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166" fontId="0" fillId="0" borderId="1" xfId="0" applyNumberFormat="1" applyFill="1" applyBorder="1"/>
    <xf numFmtId="166" fontId="9" fillId="0" borderId="1" xfId="2" applyNumberFormat="1" applyFont="1" applyFill="1" applyBorder="1"/>
    <xf numFmtId="166" fontId="9" fillId="0" borderId="1" xfId="3" applyNumberFormat="1" applyFont="1" applyFill="1" applyBorder="1"/>
    <xf numFmtId="0" fontId="9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166" fontId="0" fillId="0" borderId="0" xfId="0" applyNumberFormat="1" applyFill="1"/>
    <xf numFmtId="0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3" fontId="0" fillId="0" borderId="1" xfId="0" applyNumberForma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3" fontId="0" fillId="0" borderId="0" xfId="0" applyNumberFormat="1" applyFill="1"/>
    <xf numFmtId="0" fontId="0" fillId="0" borderId="0" xfId="0" applyFill="1"/>
    <xf numFmtId="49" fontId="9" fillId="3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0" fontId="10" fillId="6" borderId="1" xfId="0" applyFont="1" applyFill="1" applyBorder="1" applyAlignment="1">
      <alignment horizontal="left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166" fontId="10" fillId="3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9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textRotation="90"/>
    </xf>
    <xf numFmtId="0" fontId="0" fillId="0" borderId="0" xfId="0" applyAlignment="1">
      <alignment horizontal="left"/>
    </xf>
    <xf numFmtId="0" fontId="7" fillId="0" borderId="1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left"/>
    </xf>
    <xf numFmtId="9" fontId="0" fillId="7" borderId="1" xfId="0" applyNumberFormat="1" applyFill="1" applyBorder="1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166" fontId="2" fillId="0" borderId="1" xfId="0" applyNumberFormat="1" applyFont="1" applyBorder="1"/>
    <xf numFmtId="3" fontId="7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3" fontId="0" fillId="0" borderId="3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2" fillId="8" borderId="1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horizontal="left" wrapText="1"/>
    </xf>
    <xf numFmtId="3" fontId="13" fillId="8" borderId="1" xfId="6" applyNumberFormat="1" applyFont="1" applyFill="1" applyBorder="1" applyAlignment="1">
      <alignment horizontal="center" vertical="center" wrapText="1"/>
    </xf>
    <xf numFmtId="3" fontId="10" fillId="8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3" fontId="13" fillId="3" borderId="1" xfId="6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3" fontId="14" fillId="0" borderId="1" xfId="6" applyNumberFormat="1" applyFont="1" applyFill="1" applyBorder="1" applyAlignment="1">
      <alignment horizontal="left" vertical="center" wrapText="1"/>
    </xf>
    <xf numFmtId="3" fontId="14" fillId="0" borderId="1" xfId="6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0" fontId="0" fillId="9" borderId="1" xfId="0" applyFill="1" applyBorder="1" applyAlignment="1">
      <alignment horizontal="left" wrapText="1"/>
    </xf>
    <xf numFmtId="3" fontId="15" fillId="9" borderId="1" xfId="6" applyNumberFormat="1" applyFont="1" applyFill="1" applyBorder="1" applyAlignment="1">
      <alignment horizontal="left" vertical="center" wrapText="1"/>
    </xf>
    <xf numFmtId="3" fontId="0" fillId="9" borderId="1" xfId="0" applyNumberFormat="1" applyFill="1" applyBorder="1" applyAlignment="1">
      <alignment horizontal="center" wrapText="1"/>
    </xf>
    <xf numFmtId="3" fontId="7" fillId="9" borderId="1" xfId="0" applyNumberFormat="1" applyFont="1" applyFill="1" applyBorder="1" applyAlignment="1">
      <alignment horizontal="center" wrapText="1"/>
    </xf>
    <xf numFmtId="3" fontId="14" fillId="9" borderId="1" xfId="6" applyNumberFormat="1" applyFont="1" applyFill="1" applyBorder="1" applyAlignment="1">
      <alignment horizontal="left" vertical="center" wrapText="1"/>
    </xf>
    <xf numFmtId="166" fontId="0" fillId="9" borderId="1" xfId="0" applyNumberFormat="1" applyFill="1" applyBorder="1" applyAlignment="1">
      <alignment horizontal="center" wrapText="1"/>
    </xf>
    <xf numFmtId="3" fontId="16" fillId="3" borderId="1" xfId="6" applyNumberFormat="1" applyFont="1" applyFill="1" applyBorder="1" applyAlignment="1">
      <alignment horizontal="left" vertical="center" wrapText="1"/>
    </xf>
    <xf numFmtId="3" fontId="0" fillId="3" borderId="1" xfId="0" applyNumberFormat="1" applyFill="1" applyBorder="1" applyAlignment="1">
      <alignment horizontal="center" wrapText="1"/>
    </xf>
    <xf numFmtId="3" fontId="14" fillId="3" borderId="1" xfId="6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14" fillId="0" borderId="1" xfId="6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wrapText="1"/>
    </xf>
    <xf numFmtId="1" fontId="0" fillId="0" borderId="1" xfId="0" applyNumberFormat="1" applyBorder="1" applyAlignment="1">
      <alignment horizontal="left" wrapText="1"/>
    </xf>
    <xf numFmtId="1" fontId="14" fillId="0" borderId="1" xfId="6" applyNumberFormat="1" applyFont="1" applyFill="1" applyBorder="1" applyAlignment="1">
      <alignment horizontal="left" vertical="center" wrapText="1"/>
    </xf>
    <xf numFmtId="3" fontId="17" fillId="0" borderId="1" xfId="6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19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/>
    </xf>
    <xf numFmtId="0" fontId="7" fillId="11" borderId="1" xfId="0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Fill="1" applyBorder="1" applyAlignment="1">
      <alignment wrapText="1"/>
    </xf>
    <xf numFmtId="3" fontId="7" fillId="0" borderId="1" xfId="0" applyNumberFormat="1" applyFont="1" applyFill="1" applyBorder="1" applyAlignment="1">
      <alignment horizontal="left"/>
    </xf>
    <xf numFmtId="167" fontId="0" fillId="0" borderId="1" xfId="0" applyNumberFormat="1" applyBorder="1"/>
    <xf numFmtId="9" fontId="0" fillId="0" borderId="1" xfId="5" applyFont="1" applyBorder="1"/>
    <xf numFmtId="165" fontId="0" fillId="0" borderId="1" xfId="0" applyNumberFormat="1" applyBorder="1"/>
    <xf numFmtId="0" fontId="0" fillId="0" borderId="1" xfId="0" applyBorder="1" applyAlignment="1">
      <alignment horizontal="right"/>
    </xf>
    <xf numFmtId="0" fontId="0" fillId="6" borderId="1" xfId="0" applyFill="1" applyBorder="1" applyAlignment="1">
      <alignment horizontal="right" wrapText="1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165" fontId="9" fillId="0" borderId="7" xfId="0" applyNumberFormat="1" applyFont="1" applyFill="1" applyBorder="1" applyAlignment="1">
      <alignment horizontal="center" vertical="top" wrapText="1"/>
    </xf>
    <xf numFmtId="165" fontId="9" fillId="0" borderId="4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0" fillId="0" borderId="8" xfId="0" applyFont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3" fontId="0" fillId="0" borderId="10" xfId="0" applyNumberFormat="1" applyFont="1" applyFill="1" applyBorder="1" applyAlignment="1">
      <alignment horizontal="right"/>
    </xf>
    <xf numFmtId="9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Border="1"/>
    <xf numFmtId="3" fontId="0" fillId="0" borderId="13" xfId="0" applyNumberFormat="1" applyFont="1" applyBorder="1"/>
    <xf numFmtId="3" fontId="0" fillId="0" borderId="14" xfId="0" applyNumberFormat="1" applyFont="1" applyBorder="1"/>
    <xf numFmtId="9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Border="1"/>
    <xf numFmtId="3" fontId="0" fillId="0" borderId="6" xfId="0" applyNumberFormat="1" applyFont="1" applyBorder="1"/>
    <xf numFmtId="9" fontId="0" fillId="0" borderId="6" xfId="0" applyNumberFormat="1" applyFont="1" applyBorder="1"/>
    <xf numFmtId="3" fontId="0" fillId="0" borderId="7" xfId="0" applyNumberFormat="1" applyFont="1" applyBorder="1"/>
    <xf numFmtId="3" fontId="0" fillId="0" borderId="17" xfId="0" applyNumberFormat="1" applyFont="1" applyBorder="1"/>
    <xf numFmtId="3" fontId="0" fillId="0" borderId="18" xfId="0" applyNumberFormat="1" applyFont="1" applyBorder="1"/>
    <xf numFmtId="3" fontId="0" fillId="0" borderId="5" xfId="0" applyNumberFormat="1" applyFont="1" applyBorder="1"/>
    <xf numFmtId="0" fontId="0" fillId="0" borderId="0" xfId="0" applyBorder="1"/>
    <xf numFmtId="9" fontId="0" fillId="0" borderId="0" xfId="0" applyNumberFormat="1" applyBorder="1"/>
    <xf numFmtId="166" fontId="7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wrapText="1"/>
    </xf>
    <xf numFmtId="167" fontId="7" fillId="0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wrapText="1"/>
    </xf>
    <xf numFmtId="9" fontId="7" fillId="3" borderId="1" xfId="5" applyFont="1" applyFill="1" applyBorder="1" applyAlignment="1">
      <alignment wrapText="1"/>
    </xf>
    <xf numFmtId="167" fontId="7" fillId="3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left"/>
    </xf>
    <xf numFmtId="9" fontId="7" fillId="0" borderId="1" xfId="5" applyFont="1" applyFill="1" applyBorder="1" applyAlignment="1">
      <alignment horizontal="right"/>
    </xf>
    <xf numFmtId="166" fontId="0" fillId="0" borderId="0" xfId="0" applyNumberFormat="1"/>
    <xf numFmtId="9" fontId="0" fillId="0" borderId="0" xfId="5" applyNumberFormat="1" applyFont="1"/>
    <xf numFmtId="9" fontId="7" fillId="4" borderId="1" xfId="5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8" fontId="0" fillId="0" borderId="0" xfId="8" applyNumberFormat="1" applyFont="1"/>
    <xf numFmtId="168" fontId="0" fillId="0" borderId="0" xfId="8" applyNumberFormat="1" applyFont="1" applyAlignment="1">
      <alignment horizontal="right"/>
    </xf>
    <xf numFmtId="9" fontId="10" fillId="0" borderId="1" xfId="5" applyFont="1" applyFill="1" applyBorder="1" applyAlignment="1">
      <alignment horizontal="right"/>
    </xf>
    <xf numFmtId="165" fontId="7" fillId="0" borderId="1" xfId="5" applyNumberFormat="1" applyFont="1" applyFill="1" applyBorder="1" applyAlignment="1">
      <alignment horizontal="right"/>
    </xf>
    <xf numFmtId="165" fontId="7" fillId="4" borderId="1" xfId="5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/>
    <xf numFmtId="166" fontId="20" fillId="0" borderId="1" xfId="0" applyNumberFormat="1" applyFont="1" applyFill="1" applyBorder="1" applyAlignment="1">
      <alignment horizontal="right"/>
    </xf>
    <xf numFmtId="9" fontId="7" fillId="4" borderId="1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9" fontId="4" fillId="0" borderId="0" xfId="0" applyNumberFormat="1" applyFont="1"/>
    <xf numFmtId="3" fontId="4" fillId="0" borderId="0" xfId="0" applyNumberFormat="1" applyFont="1"/>
    <xf numFmtId="0" fontId="0" fillId="12" borderId="1" xfId="0" applyFill="1" applyBorder="1" applyAlignment="1">
      <alignment wrapText="1"/>
    </xf>
    <xf numFmtId="9" fontId="0" fillId="0" borderId="0" xfId="5" applyNumberFormat="1" applyFont="1" applyFill="1"/>
    <xf numFmtId="0" fontId="5" fillId="0" borderId="0" xfId="0" applyFont="1"/>
    <xf numFmtId="9" fontId="0" fillId="0" borderId="0" xfId="0" applyNumberFormat="1" applyFill="1"/>
    <xf numFmtId="0" fontId="21" fillId="0" borderId="0" xfId="0" applyFont="1"/>
    <xf numFmtId="3" fontId="0" fillId="0" borderId="6" xfId="0" applyNumberFormat="1" applyFont="1" applyFill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9" fontId="2" fillId="0" borderId="1" xfId="5" applyFont="1" applyBorder="1"/>
    <xf numFmtId="9" fontId="0" fillId="0" borderId="0" xfId="5" applyFont="1"/>
    <xf numFmtId="168" fontId="0" fillId="0" borderId="1" xfId="8" applyNumberFormat="1" applyFont="1" applyBorder="1"/>
    <xf numFmtId="168" fontId="2" fillId="0" borderId="1" xfId="8" applyNumberFormat="1" applyFont="1" applyBorder="1"/>
    <xf numFmtId="0" fontId="0" fillId="3" borderId="1" xfId="0" applyFill="1" applyBorder="1" applyAlignment="1">
      <alignment horizontal="center" wrapText="1"/>
    </xf>
    <xf numFmtId="168" fontId="0" fillId="3" borderId="1" xfId="8" applyNumberFormat="1" applyFont="1" applyFill="1" applyBorder="1" applyAlignment="1">
      <alignment horizontal="center" wrapText="1"/>
    </xf>
    <xf numFmtId="167" fontId="2" fillId="0" borderId="1" xfId="0" applyNumberFormat="1" applyFont="1" applyBorder="1"/>
    <xf numFmtId="167" fontId="0" fillId="0" borderId="0" xfId="0" applyNumberFormat="1"/>
    <xf numFmtId="3" fontId="0" fillId="0" borderId="1" xfId="0" applyNumberFormat="1" applyBorder="1"/>
    <xf numFmtId="9" fontId="0" fillId="4" borderId="1" xfId="5" applyFont="1" applyFill="1" applyBorder="1"/>
    <xf numFmtId="166" fontId="0" fillId="0" borderId="1" xfId="0" applyNumberFormat="1" applyBorder="1"/>
    <xf numFmtId="0" fontId="0" fillId="4" borderId="0" xfId="0" applyFill="1"/>
    <xf numFmtId="166" fontId="10" fillId="13" borderId="1" xfId="0" applyNumberFormat="1" applyFont="1" applyFill="1" applyBorder="1" applyAlignment="1">
      <alignment wrapText="1"/>
    </xf>
    <xf numFmtId="166" fontId="7" fillId="13" borderId="1" xfId="0" applyNumberFormat="1" applyFont="1" applyFill="1" applyBorder="1" applyAlignment="1">
      <alignment wrapText="1"/>
    </xf>
    <xf numFmtId="166" fontId="0" fillId="3" borderId="1" xfId="0" applyNumberFormat="1" applyFill="1" applyBorder="1"/>
    <xf numFmtId="9" fontId="0" fillId="3" borderId="1" xfId="5" applyFont="1" applyFill="1" applyBorder="1"/>
    <xf numFmtId="3" fontId="0" fillId="3" borderId="1" xfId="0" applyNumberFormat="1" applyFill="1" applyBorder="1"/>
  </cellXfs>
  <cellStyles count="9">
    <cellStyle name="20% - Accent1" xfId="1" builtinId="30"/>
    <cellStyle name="Comma" xfId="8" builtinId="3"/>
    <cellStyle name="ECN aangepast" xfId="7"/>
    <cellStyle name="ECN aannname of aanpassing" xfId="4"/>
    <cellStyle name="Normal" xfId="0" builtinId="0"/>
    <cellStyle name="Normal 2 2" xfId="3"/>
    <cellStyle name="Normal 5" xfId="2"/>
    <cellStyle name="Percent" xfId="5" builtinId="5"/>
    <cellStyle name="Standaard_Blad1" xfId="6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H82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43" sqref="C43"/>
    </sheetView>
  </sheetViews>
  <sheetFormatPr defaultRowHeight="15" x14ac:dyDescent="0.25"/>
  <cols>
    <col min="1" max="1" width="4.7109375" customWidth="1"/>
    <col min="2" max="2" width="9.85546875" style="41" bestFit="1" customWidth="1"/>
    <col min="3" max="3" width="9.85546875" style="42" customWidth="1"/>
    <col min="4" max="4" width="12" style="43" bestFit="1" customWidth="1"/>
    <col min="5" max="5" width="71" style="44" customWidth="1"/>
    <col min="6" max="6" width="11.5703125" style="45" bestFit="1" customWidth="1"/>
    <col min="7" max="8" width="9.140625" style="45"/>
  </cols>
  <sheetData>
    <row r="1" spans="2:8" x14ac:dyDescent="0.25">
      <c r="B1" s="189" t="s">
        <v>416</v>
      </c>
      <c r="C1" s="24"/>
      <c r="D1" s="25"/>
      <c r="E1" s="26"/>
      <c r="F1" s="25"/>
      <c r="G1" s="25"/>
      <c r="H1" s="25"/>
    </row>
    <row r="2" spans="2:8" ht="39" x14ac:dyDescent="0.25">
      <c r="B2" s="27" t="s">
        <v>61</v>
      </c>
      <c r="C2" s="28" t="s">
        <v>65</v>
      </c>
      <c r="D2" s="28" t="s">
        <v>66</v>
      </c>
      <c r="E2" s="29" t="s">
        <v>1</v>
      </c>
      <c r="F2" s="30" t="s">
        <v>67</v>
      </c>
      <c r="G2" s="30" t="s">
        <v>68</v>
      </c>
      <c r="H2" s="30" t="s">
        <v>69</v>
      </c>
    </row>
    <row r="3" spans="2:8" x14ac:dyDescent="0.25">
      <c r="B3" s="31" t="s">
        <v>15</v>
      </c>
      <c r="C3" s="32" t="s">
        <v>70</v>
      </c>
      <c r="D3" s="33"/>
      <c r="E3" s="34" t="s">
        <v>16</v>
      </c>
      <c r="F3" s="35">
        <v>43.943262359389173</v>
      </c>
      <c r="G3" s="35">
        <v>35.764570726373321</v>
      </c>
      <c r="H3" s="35">
        <v>52.307200000000009</v>
      </c>
    </row>
    <row r="4" spans="2:8" x14ac:dyDescent="0.25">
      <c r="B4" s="31" t="s">
        <v>17</v>
      </c>
      <c r="C4" s="32" t="s">
        <v>71</v>
      </c>
      <c r="D4" s="33"/>
      <c r="E4" s="34" t="s">
        <v>18</v>
      </c>
      <c r="F4" s="35">
        <v>31.321220620289143</v>
      </c>
      <c r="G4" s="35">
        <v>10.251956059119962</v>
      </c>
      <c r="H4" s="35">
        <v>2.0341012987013052</v>
      </c>
    </row>
    <row r="5" spans="2:8" x14ac:dyDescent="0.25">
      <c r="B5" s="31" t="s">
        <v>19</v>
      </c>
      <c r="C5" s="32" t="s">
        <v>72</v>
      </c>
      <c r="D5" s="33"/>
      <c r="E5" s="34" t="s">
        <v>11</v>
      </c>
      <c r="F5" s="35">
        <v>279.86432033898302</v>
      </c>
      <c r="G5" s="35">
        <v>144.48316153846156</v>
      </c>
      <c r="H5" s="35">
        <v>147.62999999999997</v>
      </c>
    </row>
    <row r="6" spans="2:8" x14ac:dyDescent="0.25">
      <c r="B6" s="31" t="s">
        <v>20</v>
      </c>
      <c r="C6" s="32">
        <v>35</v>
      </c>
      <c r="D6" s="33"/>
      <c r="E6" s="34" t="s">
        <v>63</v>
      </c>
      <c r="F6" s="35">
        <v>1.7723999999999998</v>
      </c>
      <c r="G6" s="35">
        <v>16.671599999999998</v>
      </c>
      <c r="H6" s="35">
        <v>4.29</v>
      </c>
    </row>
    <row r="7" spans="2:8" x14ac:dyDescent="0.25">
      <c r="B7" s="31" t="s">
        <v>22</v>
      </c>
      <c r="C7" s="32" t="s">
        <v>73</v>
      </c>
      <c r="D7" s="33"/>
      <c r="E7" s="34" t="s">
        <v>64</v>
      </c>
      <c r="F7" s="35">
        <v>0.94366997429751609</v>
      </c>
      <c r="G7" s="35">
        <v>4.1131868637332092</v>
      </c>
      <c r="H7" s="35">
        <v>0.69799999999999995</v>
      </c>
    </row>
    <row r="8" spans="2:8" x14ac:dyDescent="0.25">
      <c r="B8" s="31" t="s">
        <v>24</v>
      </c>
      <c r="C8" s="32" t="s">
        <v>74</v>
      </c>
      <c r="D8" s="33"/>
      <c r="E8" s="34" t="s">
        <v>25</v>
      </c>
      <c r="F8" s="35">
        <v>4.3108628889667902</v>
      </c>
      <c r="G8" s="35">
        <v>2.1197802955998135</v>
      </c>
      <c r="H8" s="35">
        <v>0</v>
      </c>
    </row>
    <row r="9" spans="2:8" x14ac:dyDescent="0.25">
      <c r="B9" s="31" t="s">
        <v>26</v>
      </c>
      <c r="C9" s="32" t="s">
        <v>75</v>
      </c>
      <c r="D9" s="33"/>
      <c r="E9" s="34" t="s">
        <v>27</v>
      </c>
      <c r="F9" s="35">
        <v>49.028022707353642</v>
      </c>
      <c r="G9" s="35">
        <v>29.252968079277426</v>
      </c>
      <c r="H9" s="35">
        <v>3.7760909090909229</v>
      </c>
    </row>
    <row r="10" spans="2:8" x14ac:dyDescent="0.25">
      <c r="B10" s="31"/>
      <c r="C10" s="32">
        <v>45</v>
      </c>
      <c r="D10" s="36">
        <v>1</v>
      </c>
      <c r="E10" s="37" t="s">
        <v>76</v>
      </c>
      <c r="F10" s="38">
        <v>12.996929904049129</v>
      </c>
      <c r="G10" s="38">
        <v>2.6850550410930971</v>
      </c>
      <c r="H10" s="38">
        <v>0.97099480519480863</v>
      </c>
    </row>
    <row r="11" spans="2:8" x14ac:dyDescent="0.25">
      <c r="B11" s="31"/>
      <c r="C11" s="32">
        <v>46</v>
      </c>
      <c r="D11" s="36">
        <v>2</v>
      </c>
      <c r="E11" s="37" t="s">
        <v>77</v>
      </c>
      <c r="F11" s="38">
        <v>20.138807227561273</v>
      </c>
      <c r="G11" s="38">
        <v>13.001319146345523</v>
      </c>
      <c r="H11" s="38">
        <v>2.0498779220779295</v>
      </c>
    </row>
    <row r="12" spans="2:8" x14ac:dyDescent="0.25">
      <c r="B12" s="31"/>
      <c r="C12" s="32">
        <v>47</v>
      </c>
      <c r="D12" s="36">
        <v>3</v>
      </c>
      <c r="E12" s="37" t="s">
        <v>78</v>
      </c>
      <c r="F12" s="38">
        <v>15.892285575743241</v>
      </c>
      <c r="G12" s="38">
        <v>13.566593891838806</v>
      </c>
      <c r="H12" s="38">
        <v>0.75521818181818456</v>
      </c>
    </row>
    <row r="13" spans="2:8" x14ac:dyDescent="0.25">
      <c r="B13" s="31" t="s">
        <v>28</v>
      </c>
      <c r="C13" s="32" t="s">
        <v>79</v>
      </c>
      <c r="D13" s="33"/>
      <c r="E13" s="34" t="s">
        <v>29</v>
      </c>
      <c r="F13" s="35">
        <v>6.4984649520245643</v>
      </c>
      <c r="G13" s="35">
        <v>11.804841226141729</v>
      </c>
      <c r="H13" s="35">
        <v>0</v>
      </c>
    </row>
    <row r="14" spans="2:8" x14ac:dyDescent="0.25">
      <c r="B14" s="31"/>
      <c r="C14" s="32">
        <v>49</v>
      </c>
      <c r="D14" s="36">
        <v>4</v>
      </c>
      <c r="E14" s="37" t="s">
        <v>80</v>
      </c>
      <c r="F14" s="38">
        <v>2.4449670116528059</v>
      </c>
      <c r="G14" s="38">
        <v>6.1992000000000003</v>
      </c>
      <c r="H14" s="38">
        <v>0</v>
      </c>
    </row>
    <row r="15" spans="2:8" x14ac:dyDescent="0.25">
      <c r="B15" s="31"/>
      <c r="C15" s="32">
        <v>50</v>
      </c>
      <c r="D15" s="36">
        <v>5</v>
      </c>
      <c r="E15" s="37" t="s">
        <v>81</v>
      </c>
      <c r="F15" s="38">
        <v>0.12868247429751611</v>
      </c>
      <c r="G15" s="38">
        <v>0.25908425835108828</v>
      </c>
      <c r="H15" s="38">
        <v>0</v>
      </c>
    </row>
    <row r="16" spans="2:8" x14ac:dyDescent="0.25">
      <c r="B16" s="31"/>
      <c r="C16" s="32">
        <v>51</v>
      </c>
      <c r="D16" s="36">
        <v>6</v>
      </c>
      <c r="E16" s="37" t="s">
        <v>82</v>
      </c>
      <c r="F16" s="38">
        <v>0.38604742289254834</v>
      </c>
      <c r="G16" s="38">
        <v>0.44750917351551617</v>
      </c>
      <c r="H16" s="38">
        <v>0</v>
      </c>
    </row>
    <row r="17" spans="2:8" x14ac:dyDescent="0.25">
      <c r="B17" s="31"/>
      <c r="C17" s="32">
        <v>52</v>
      </c>
      <c r="D17" s="36">
        <v>7</v>
      </c>
      <c r="E17" s="37" t="s">
        <v>83</v>
      </c>
      <c r="F17" s="38">
        <v>3.2814030945866612</v>
      </c>
      <c r="G17" s="38">
        <v>4.3337730487818416</v>
      </c>
      <c r="H17" s="38">
        <v>0</v>
      </c>
    </row>
    <row r="18" spans="2:8" x14ac:dyDescent="0.25">
      <c r="B18" s="31"/>
      <c r="C18" s="32">
        <v>53</v>
      </c>
      <c r="D18" s="36">
        <v>8</v>
      </c>
      <c r="E18" s="37" t="s">
        <v>84</v>
      </c>
      <c r="F18" s="38">
        <v>0.25736494859503223</v>
      </c>
      <c r="G18" s="38">
        <v>0.5652747454932836</v>
      </c>
      <c r="H18" s="38">
        <v>0</v>
      </c>
    </row>
    <row r="19" spans="2:8" x14ac:dyDescent="0.25">
      <c r="B19" s="31" t="s">
        <v>30</v>
      </c>
      <c r="C19" s="32" t="s">
        <v>85</v>
      </c>
      <c r="D19" s="33">
        <v>9</v>
      </c>
      <c r="E19" s="34" t="s">
        <v>31</v>
      </c>
      <c r="F19" s="35">
        <v>33.264419605907918</v>
      </c>
      <c r="G19" s="35">
        <v>7.8196339793237568</v>
      </c>
      <c r="H19" s="35">
        <v>1.9419896103896173</v>
      </c>
    </row>
    <row r="20" spans="2:8" x14ac:dyDescent="0.25">
      <c r="B20" s="31" t="s">
        <v>32</v>
      </c>
      <c r="C20" s="32" t="s">
        <v>86</v>
      </c>
      <c r="D20" s="33"/>
      <c r="E20" s="34" t="s">
        <v>33</v>
      </c>
      <c r="F20" s="35">
        <v>9.4856167789092236</v>
      </c>
      <c r="G20" s="35">
        <v>4.7907492224092332</v>
      </c>
      <c r="H20" s="35">
        <v>0.21577662337662415</v>
      </c>
    </row>
    <row r="21" spans="2:8" x14ac:dyDescent="0.25">
      <c r="B21" s="31"/>
      <c r="C21" s="32">
        <v>58</v>
      </c>
      <c r="D21" s="36">
        <v>10</v>
      </c>
      <c r="E21" s="37" t="s">
        <v>87</v>
      </c>
      <c r="F21" s="38">
        <v>1.3142796610169489</v>
      </c>
      <c r="G21" s="38">
        <v>0.92803846153846159</v>
      </c>
      <c r="H21" s="38">
        <v>0</v>
      </c>
    </row>
    <row r="22" spans="2:8" x14ac:dyDescent="0.25">
      <c r="B22" s="31"/>
      <c r="C22" s="32" t="s">
        <v>88</v>
      </c>
      <c r="D22" s="36">
        <v>11</v>
      </c>
      <c r="E22" s="37" t="s">
        <v>89</v>
      </c>
      <c r="F22" s="38">
        <v>4.632569074710581</v>
      </c>
      <c r="G22" s="38">
        <v>1.0127839190087999</v>
      </c>
      <c r="H22" s="38">
        <v>0</v>
      </c>
    </row>
    <row r="23" spans="2:8" x14ac:dyDescent="0.25">
      <c r="B23" s="31"/>
      <c r="C23" s="32">
        <v>61</v>
      </c>
      <c r="D23" s="36">
        <v>12</v>
      </c>
      <c r="E23" s="37" t="s">
        <v>90</v>
      </c>
      <c r="F23" s="38">
        <v>0.64341237148758057</v>
      </c>
      <c r="G23" s="38">
        <v>1.6487180076887438</v>
      </c>
      <c r="H23" s="38">
        <v>0</v>
      </c>
    </row>
    <row r="24" spans="2:8" x14ac:dyDescent="0.25">
      <c r="B24" s="31"/>
      <c r="C24" s="32" t="s">
        <v>91</v>
      </c>
      <c r="D24" s="36">
        <v>13</v>
      </c>
      <c r="E24" s="37" t="s">
        <v>92</v>
      </c>
      <c r="F24" s="38">
        <v>2.8953556716941127</v>
      </c>
      <c r="G24" s="38">
        <v>1.2012088341732277</v>
      </c>
      <c r="H24" s="38">
        <v>0.21577662337662415</v>
      </c>
    </row>
    <row r="25" spans="2:8" x14ac:dyDescent="0.25">
      <c r="B25" s="31" t="s">
        <v>34</v>
      </c>
      <c r="C25" s="32" t="s">
        <v>93</v>
      </c>
      <c r="D25" s="33"/>
      <c r="E25" s="34" t="s">
        <v>35</v>
      </c>
      <c r="F25" s="35">
        <v>6.5628061891733216</v>
      </c>
      <c r="G25" s="35">
        <v>5.2287913958128724</v>
      </c>
      <c r="H25" s="35">
        <v>0.8631064935064966</v>
      </c>
    </row>
    <row r="26" spans="2:8" x14ac:dyDescent="0.25">
      <c r="B26" s="31"/>
      <c r="C26" s="32">
        <v>64</v>
      </c>
      <c r="D26" s="36">
        <v>14</v>
      </c>
      <c r="E26" s="37" t="s">
        <v>94</v>
      </c>
      <c r="F26" s="38">
        <v>3.4744268060329353</v>
      </c>
      <c r="G26" s="38">
        <v>3.5094140449374689</v>
      </c>
      <c r="H26" s="38">
        <v>0.4315532467532483</v>
      </c>
    </row>
    <row r="27" spans="2:8" x14ac:dyDescent="0.25">
      <c r="B27" s="31"/>
      <c r="C27" s="32">
        <v>65</v>
      </c>
      <c r="D27" s="36">
        <v>15</v>
      </c>
      <c r="E27" s="37" t="s">
        <v>95</v>
      </c>
      <c r="F27" s="38">
        <v>1.6728721658677097</v>
      </c>
      <c r="G27" s="38">
        <v>1.0598901477999068</v>
      </c>
      <c r="H27" s="38">
        <v>0.16183246753246811</v>
      </c>
    </row>
    <row r="28" spans="2:8" x14ac:dyDescent="0.25">
      <c r="B28" s="31"/>
      <c r="C28" s="32">
        <v>66</v>
      </c>
      <c r="D28" s="36">
        <v>16</v>
      </c>
      <c r="E28" s="37" t="s">
        <v>96</v>
      </c>
      <c r="F28" s="38">
        <v>1.4155072172726773</v>
      </c>
      <c r="G28" s="38">
        <v>0.65948720307549746</v>
      </c>
      <c r="H28" s="38">
        <v>0.26972077922078019</v>
      </c>
    </row>
    <row r="29" spans="2:8" x14ac:dyDescent="0.25">
      <c r="B29" s="31" t="s">
        <v>36</v>
      </c>
      <c r="C29" s="32">
        <v>68</v>
      </c>
      <c r="D29" s="36">
        <v>17</v>
      </c>
      <c r="E29" s="34" t="s">
        <v>37</v>
      </c>
      <c r="F29" s="35">
        <v>3.0883793831403867</v>
      </c>
      <c r="G29" s="35">
        <v>0.91857146142658586</v>
      </c>
      <c r="H29" s="35">
        <v>0.5933857142857164</v>
      </c>
    </row>
    <row r="30" spans="2:8" x14ac:dyDescent="0.25">
      <c r="B30" s="31" t="s">
        <v>38</v>
      </c>
      <c r="C30" s="32" t="s">
        <v>97</v>
      </c>
      <c r="D30" s="36"/>
      <c r="E30" s="34" t="s">
        <v>39</v>
      </c>
      <c r="F30" s="35">
        <v>15.827944338594486</v>
      </c>
      <c r="G30" s="35">
        <v>6.3828940011949946</v>
      </c>
      <c r="H30" s="35">
        <v>1.0788831168831208</v>
      </c>
    </row>
    <row r="31" spans="2:8" x14ac:dyDescent="0.25">
      <c r="B31" s="31"/>
      <c r="C31" s="32" t="s">
        <v>98</v>
      </c>
      <c r="D31" s="36">
        <v>18</v>
      </c>
      <c r="E31" s="37" t="s">
        <v>99</v>
      </c>
      <c r="F31" s="38">
        <v>7.5922659835534514</v>
      </c>
      <c r="G31" s="38">
        <v>3.1561173290041666</v>
      </c>
      <c r="H31" s="38">
        <v>0.80916233766234058</v>
      </c>
    </row>
    <row r="32" spans="2:8" x14ac:dyDescent="0.25">
      <c r="B32" s="31"/>
      <c r="C32" s="32">
        <v>71</v>
      </c>
      <c r="D32" s="36">
        <v>19</v>
      </c>
      <c r="E32" s="37" t="s">
        <v>100</v>
      </c>
      <c r="F32" s="38">
        <v>2.7666731973965968</v>
      </c>
      <c r="G32" s="38">
        <v>1.1069963765910136</v>
      </c>
      <c r="H32" s="38">
        <v>5.3944155844156037E-2</v>
      </c>
    </row>
    <row r="33" spans="2:8" x14ac:dyDescent="0.25">
      <c r="B33" s="31"/>
      <c r="C33" s="32">
        <v>72</v>
      </c>
      <c r="D33" s="36">
        <v>20</v>
      </c>
      <c r="E33" s="37" t="s">
        <v>101</v>
      </c>
      <c r="F33" s="38">
        <v>2.7023319602478386</v>
      </c>
      <c r="G33" s="38">
        <v>1.1069963765910136</v>
      </c>
      <c r="H33" s="38">
        <v>0.16183246753246811</v>
      </c>
    </row>
    <row r="34" spans="2:8" x14ac:dyDescent="0.25">
      <c r="B34" s="31"/>
      <c r="C34" s="32">
        <v>73</v>
      </c>
      <c r="D34" s="36">
        <v>21</v>
      </c>
      <c r="E34" s="37" t="s">
        <v>102</v>
      </c>
      <c r="F34" s="38">
        <v>1.3511659801239193</v>
      </c>
      <c r="G34" s="38">
        <v>0.47106228791106969</v>
      </c>
      <c r="H34" s="38">
        <v>0</v>
      </c>
    </row>
    <row r="35" spans="2:8" x14ac:dyDescent="0.25">
      <c r="B35" s="31"/>
      <c r="C35" s="32" t="s">
        <v>103</v>
      </c>
      <c r="D35" s="36">
        <v>22</v>
      </c>
      <c r="E35" s="37" t="s">
        <v>104</v>
      </c>
      <c r="F35" s="38">
        <v>1.4155072172726773</v>
      </c>
      <c r="G35" s="38">
        <v>0.54172163109773019</v>
      </c>
      <c r="H35" s="38">
        <v>5.3944155844156037E-2</v>
      </c>
    </row>
    <row r="36" spans="2:8" x14ac:dyDescent="0.25">
      <c r="B36" s="31" t="s">
        <v>40</v>
      </c>
      <c r="C36" s="32" t="s">
        <v>105</v>
      </c>
      <c r="D36" s="36"/>
      <c r="E36" s="34" t="s">
        <v>41</v>
      </c>
      <c r="F36" s="35">
        <v>5.1472989719006446</v>
      </c>
      <c r="G36" s="35">
        <v>2.0255678380175994</v>
      </c>
      <c r="H36" s="35">
        <v>0</v>
      </c>
    </row>
    <row r="37" spans="2:8" x14ac:dyDescent="0.25">
      <c r="B37" s="31"/>
      <c r="C37" s="32">
        <v>77</v>
      </c>
      <c r="D37" s="36">
        <v>23</v>
      </c>
      <c r="E37" s="37" t="s">
        <v>106</v>
      </c>
      <c r="F37" s="38">
        <v>1.1581422686776452</v>
      </c>
      <c r="G37" s="38">
        <v>0.49461540230662315</v>
      </c>
      <c r="H37" s="38">
        <v>0</v>
      </c>
    </row>
    <row r="38" spans="2:8" x14ac:dyDescent="0.25">
      <c r="B38" s="31"/>
      <c r="C38" s="32">
        <v>78</v>
      </c>
      <c r="D38" s="36">
        <v>24</v>
      </c>
      <c r="E38" s="37" t="s">
        <v>107</v>
      </c>
      <c r="F38" s="38">
        <v>2.4449670116528059</v>
      </c>
      <c r="G38" s="38">
        <v>0.2826373727466418</v>
      </c>
      <c r="H38" s="38">
        <v>0</v>
      </c>
    </row>
    <row r="39" spans="2:8" x14ac:dyDescent="0.25">
      <c r="B39" s="31"/>
      <c r="C39" s="32">
        <v>79</v>
      </c>
      <c r="D39" s="36">
        <v>25</v>
      </c>
      <c r="E39" s="37" t="s">
        <v>108</v>
      </c>
      <c r="F39" s="38">
        <v>0.38604742289254834</v>
      </c>
      <c r="G39" s="38">
        <v>0.51816851670217656</v>
      </c>
      <c r="H39" s="38">
        <v>0</v>
      </c>
    </row>
    <row r="40" spans="2:8" x14ac:dyDescent="0.25">
      <c r="B40" s="31"/>
      <c r="C40" s="32" t="s">
        <v>109</v>
      </c>
      <c r="D40" s="36">
        <v>26</v>
      </c>
      <c r="E40" s="37" t="s">
        <v>110</v>
      </c>
      <c r="F40" s="38">
        <v>1.1581422686776452</v>
      </c>
      <c r="G40" s="38">
        <v>0.73014654626215802</v>
      </c>
      <c r="H40" s="38">
        <v>0</v>
      </c>
    </row>
    <row r="41" spans="2:8" x14ac:dyDescent="0.25">
      <c r="B41" s="31" t="s">
        <v>42</v>
      </c>
      <c r="C41" s="32">
        <v>84</v>
      </c>
      <c r="D41" s="36">
        <v>27</v>
      </c>
      <c r="E41" s="34" t="s">
        <v>43</v>
      </c>
      <c r="F41" s="35">
        <v>23.48455155929669</v>
      </c>
      <c r="G41" s="35">
        <v>13.566593891838806</v>
      </c>
      <c r="H41" s="35">
        <v>0</v>
      </c>
    </row>
    <row r="42" spans="2:8" x14ac:dyDescent="0.25">
      <c r="B42" s="31" t="s">
        <v>44</v>
      </c>
      <c r="C42" s="32">
        <v>85</v>
      </c>
      <c r="D42" s="36">
        <v>28</v>
      </c>
      <c r="E42" s="34" t="s">
        <v>45</v>
      </c>
      <c r="F42" s="39">
        <v>23.741916507891723</v>
      </c>
      <c r="G42" s="40">
        <v>4.8048353366929106</v>
      </c>
      <c r="H42" s="40">
        <v>5.3944155844156037E-2</v>
      </c>
    </row>
    <row r="43" spans="2:8" x14ac:dyDescent="0.25">
      <c r="B43" s="31" t="s">
        <v>46</v>
      </c>
      <c r="C43" s="32" t="s">
        <v>111</v>
      </c>
      <c r="D43" s="36"/>
      <c r="E43" s="34" t="s">
        <v>47</v>
      </c>
      <c r="F43" s="35">
        <v>44.652818581238094</v>
      </c>
      <c r="G43" s="35">
        <v>10.622454592394622</v>
      </c>
      <c r="H43" s="35">
        <v>2.4814311688311776</v>
      </c>
    </row>
    <row r="44" spans="2:8" x14ac:dyDescent="0.25">
      <c r="B44" s="31"/>
      <c r="C44" s="32">
        <v>86</v>
      </c>
      <c r="D44" s="36">
        <v>29</v>
      </c>
      <c r="E44" s="37" t="s">
        <v>112</v>
      </c>
      <c r="F44" s="38">
        <v>22.51943300206532</v>
      </c>
      <c r="G44" s="38">
        <v>5.0874727094395524</v>
      </c>
      <c r="H44" s="38">
        <v>1.0788831168831208</v>
      </c>
    </row>
    <row r="45" spans="2:8" x14ac:dyDescent="0.25">
      <c r="B45" s="31"/>
      <c r="C45" s="32" t="s">
        <v>113</v>
      </c>
      <c r="D45" s="36">
        <v>30</v>
      </c>
      <c r="E45" s="37" t="s">
        <v>114</v>
      </c>
      <c r="F45" s="38">
        <v>22.133385579172774</v>
      </c>
      <c r="G45" s="38">
        <v>5.5349818829550683</v>
      </c>
      <c r="H45" s="38">
        <v>1.4025480519480569</v>
      </c>
    </row>
    <row r="46" spans="2:8" x14ac:dyDescent="0.25">
      <c r="B46" s="31" t="s">
        <v>48</v>
      </c>
      <c r="C46" s="32" t="s">
        <v>115</v>
      </c>
      <c r="D46" s="36"/>
      <c r="E46" s="34" t="s">
        <v>49</v>
      </c>
      <c r="F46" s="35">
        <v>16.857404132974612</v>
      </c>
      <c r="G46" s="35">
        <v>4.9226009086706775</v>
      </c>
      <c r="H46" s="35">
        <v>3.0748168831168941</v>
      </c>
    </row>
    <row r="47" spans="2:8" x14ac:dyDescent="0.25">
      <c r="B47" s="31"/>
      <c r="C47" s="32" t="s">
        <v>116</v>
      </c>
      <c r="D47" s="36">
        <v>31</v>
      </c>
      <c r="E47" s="37" t="s">
        <v>117</v>
      </c>
      <c r="F47" s="38">
        <v>8.106995880743515</v>
      </c>
      <c r="G47" s="38">
        <v>2.9441392994441853</v>
      </c>
      <c r="H47" s="38">
        <v>2.751151948051958</v>
      </c>
    </row>
    <row r="48" spans="2:8" x14ac:dyDescent="0.25">
      <c r="B48" s="31"/>
      <c r="C48" s="32">
        <v>93</v>
      </c>
      <c r="D48" s="36">
        <v>32</v>
      </c>
      <c r="E48" s="37" t="s">
        <v>118</v>
      </c>
      <c r="F48" s="38">
        <v>8.7504082522310966</v>
      </c>
      <c r="G48" s="38">
        <v>1.9784616092264926</v>
      </c>
      <c r="H48" s="38">
        <v>0.32366493506493621</v>
      </c>
    </row>
    <row r="49" spans="2:8" x14ac:dyDescent="0.25">
      <c r="B49" s="31" t="s">
        <v>50</v>
      </c>
      <c r="C49" s="32" t="s">
        <v>119</v>
      </c>
      <c r="D49" s="36"/>
      <c r="E49" s="34" t="s">
        <v>51</v>
      </c>
      <c r="F49" s="35">
        <v>11.967470109668998</v>
      </c>
      <c r="G49" s="35">
        <v>2.590842583510883</v>
      </c>
      <c r="H49" s="35">
        <v>0.70127402597402844</v>
      </c>
    </row>
    <row r="50" spans="2:8" x14ac:dyDescent="0.25">
      <c r="B50" s="31"/>
      <c r="C50" s="32">
        <v>94</v>
      </c>
      <c r="D50" s="36">
        <v>33</v>
      </c>
      <c r="E50" s="37" t="s">
        <v>120</v>
      </c>
      <c r="F50" s="38">
        <v>8.0426546435947568</v>
      </c>
      <c r="G50" s="38">
        <v>1.177655719777674</v>
      </c>
      <c r="H50" s="38">
        <v>0.53944155844156039</v>
      </c>
    </row>
    <row r="51" spans="2:8" x14ac:dyDescent="0.25">
      <c r="B51" s="31"/>
      <c r="C51" s="32">
        <v>95</v>
      </c>
      <c r="D51" s="36">
        <v>34</v>
      </c>
      <c r="E51" s="37" t="s">
        <v>121</v>
      </c>
      <c r="F51" s="38">
        <v>0.12868247429751611</v>
      </c>
      <c r="G51" s="38">
        <v>0.2826373727466418</v>
      </c>
      <c r="H51" s="38">
        <v>0</v>
      </c>
    </row>
    <row r="52" spans="2:8" x14ac:dyDescent="0.25">
      <c r="B52" s="31"/>
      <c r="C52" s="32">
        <v>96</v>
      </c>
      <c r="D52" s="36">
        <v>35</v>
      </c>
      <c r="E52" s="37" t="s">
        <v>51</v>
      </c>
      <c r="F52" s="38">
        <v>3.7961329917767257</v>
      </c>
      <c r="G52" s="38">
        <v>1.1305494909865672</v>
      </c>
      <c r="H52" s="38">
        <v>0.16183246753246811</v>
      </c>
    </row>
    <row r="53" spans="2:8" x14ac:dyDescent="0.25">
      <c r="B53" s="31" t="s">
        <v>52</v>
      </c>
      <c r="C53" s="32" t="s">
        <v>122</v>
      </c>
      <c r="D53" s="36">
        <v>36</v>
      </c>
      <c r="E53" s="34" t="s">
        <v>53</v>
      </c>
      <c r="F53" s="35">
        <v>0</v>
      </c>
      <c r="G53" s="35">
        <v>0</v>
      </c>
      <c r="H53" s="35">
        <v>0</v>
      </c>
    </row>
    <row r="54" spans="2:8" x14ac:dyDescent="0.25">
      <c r="B54" s="31" t="s">
        <v>54</v>
      </c>
      <c r="C54" s="32">
        <v>99</v>
      </c>
      <c r="D54" s="36">
        <v>37</v>
      </c>
      <c r="E54" s="34" t="s">
        <v>55</v>
      </c>
      <c r="F54" s="35">
        <v>0</v>
      </c>
      <c r="G54" s="35">
        <v>0</v>
      </c>
      <c r="H54" s="35">
        <v>0</v>
      </c>
    </row>
    <row r="55" spans="2:8" x14ac:dyDescent="0.25">
      <c r="B55" s="31" t="s">
        <v>56</v>
      </c>
      <c r="C55" s="32"/>
      <c r="D55" s="36"/>
      <c r="E55" s="34" t="s">
        <v>57</v>
      </c>
      <c r="F55" s="35">
        <v>361.75949999999995</v>
      </c>
      <c r="G55" s="35">
        <v>88.927199999999999</v>
      </c>
      <c r="H55" s="35">
        <v>11.36</v>
      </c>
    </row>
    <row r="57" spans="2:8" ht="39" x14ac:dyDescent="0.25">
      <c r="C57" s="27" t="s">
        <v>61</v>
      </c>
      <c r="D57" s="28" t="s">
        <v>65</v>
      </c>
      <c r="E57" s="29" t="s">
        <v>1</v>
      </c>
      <c r="F57" s="30" t="s">
        <v>67</v>
      </c>
      <c r="G57" s="30" t="s">
        <v>68</v>
      </c>
      <c r="H57" s="30" t="s">
        <v>69</v>
      </c>
    </row>
    <row r="58" spans="2:8" x14ac:dyDescent="0.25">
      <c r="C58" s="31" t="s">
        <v>15</v>
      </c>
      <c r="D58" s="46" t="s">
        <v>70</v>
      </c>
      <c r="E58" s="46" t="s">
        <v>16</v>
      </c>
      <c r="F58" s="47">
        <v>43.943262359389173</v>
      </c>
      <c r="G58" s="47">
        <v>35.764570726373321</v>
      </c>
      <c r="H58" s="47">
        <v>52.307200000000009</v>
      </c>
    </row>
    <row r="59" spans="2:8" x14ac:dyDescent="0.25">
      <c r="C59" s="31" t="s">
        <v>17</v>
      </c>
      <c r="D59" s="46" t="s">
        <v>71</v>
      </c>
      <c r="E59" s="46" t="s">
        <v>18</v>
      </c>
      <c r="F59" s="47">
        <v>31.321220620289143</v>
      </c>
      <c r="G59" s="47">
        <v>10.251956059119962</v>
      </c>
      <c r="H59" s="47">
        <v>2.0341012987013052</v>
      </c>
    </row>
    <row r="60" spans="2:8" x14ac:dyDescent="0.25">
      <c r="C60" s="31" t="s">
        <v>19</v>
      </c>
      <c r="D60" s="46" t="s">
        <v>72</v>
      </c>
      <c r="E60" s="46" t="s">
        <v>11</v>
      </c>
      <c r="F60" s="47">
        <v>279.86432033898302</v>
      </c>
      <c r="G60" s="47">
        <v>144.48316153846156</v>
      </c>
      <c r="H60" s="47">
        <v>147.62999999999997</v>
      </c>
    </row>
    <row r="61" spans="2:8" x14ac:dyDescent="0.25">
      <c r="C61" s="31" t="s">
        <v>20</v>
      </c>
      <c r="D61" s="46">
        <v>35</v>
      </c>
      <c r="E61" s="46" t="s">
        <v>63</v>
      </c>
      <c r="F61" s="47">
        <v>1.7723999999999998</v>
      </c>
      <c r="G61" s="47">
        <v>16.671599999999998</v>
      </c>
      <c r="H61" s="47">
        <v>4.29</v>
      </c>
    </row>
    <row r="62" spans="2:8" x14ac:dyDescent="0.25">
      <c r="C62" s="31" t="s">
        <v>22</v>
      </c>
      <c r="D62" s="46" t="s">
        <v>73</v>
      </c>
      <c r="E62" s="46" t="s">
        <v>64</v>
      </c>
      <c r="F62" s="47">
        <v>0.94366997429751609</v>
      </c>
      <c r="G62" s="47">
        <v>4.1131868637332092</v>
      </c>
      <c r="H62" s="47">
        <v>0.69799999999999995</v>
      </c>
    </row>
    <row r="63" spans="2:8" x14ac:dyDescent="0.25">
      <c r="C63" s="31" t="s">
        <v>24</v>
      </c>
      <c r="D63" s="46" t="s">
        <v>74</v>
      </c>
      <c r="E63" s="46" t="s">
        <v>25</v>
      </c>
      <c r="F63" s="47">
        <v>4.3108628889667902</v>
      </c>
      <c r="G63" s="47">
        <v>2.1197802955998135</v>
      </c>
      <c r="H63" s="47">
        <v>0</v>
      </c>
    </row>
    <row r="64" spans="2:8" x14ac:dyDescent="0.25">
      <c r="C64" s="31" t="s">
        <v>26</v>
      </c>
      <c r="D64" s="46" t="s">
        <v>75</v>
      </c>
      <c r="E64" s="46" t="s">
        <v>27</v>
      </c>
      <c r="F64" s="47">
        <v>49.028022707353642</v>
      </c>
      <c r="G64" s="47">
        <v>29.252968079277426</v>
      </c>
      <c r="H64" s="47">
        <v>3.7760909090909229</v>
      </c>
    </row>
    <row r="65" spans="3:8" x14ac:dyDescent="0.25">
      <c r="C65" s="31" t="s">
        <v>28</v>
      </c>
      <c r="D65" s="46" t="s">
        <v>79</v>
      </c>
      <c r="E65" s="46" t="s">
        <v>29</v>
      </c>
      <c r="F65" s="47">
        <v>6.4984649520245643</v>
      </c>
      <c r="G65" s="47">
        <v>11.804841226141729</v>
      </c>
      <c r="H65" s="47">
        <v>0</v>
      </c>
    </row>
    <row r="66" spans="3:8" x14ac:dyDescent="0.25">
      <c r="C66" s="31" t="s">
        <v>30</v>
      </c>
      <c r="D66" s="46" t="s">
        <v>85</v>
      </c>
      <c r="E66" s="46" t="s">
        <v>31</v>
      </c>
      <c r="F66" s="47">
        <v>33.264419605907918</v>
      </c>
      <c r="G66" s="47">
        <v>7.8196339793237568</v>
      </c>
      <c r="H66" s="47">
        <v>1.9419896103896173</v>
      </c>
    </row>
    <row r="67" spans="3:8" x14ac:dyDescent="0.25">
      <c r="C67" s="31" t="s">
        <v>32</v>
      </c>
      <c r="D67" s="46" t="s">
        <v>86</v>
      </c>
      <c r="E67" s="46" t="s">
        <v>33</v>
      </c>
      <c r="F67" s="47">
        <v>9.4856167789092236</v>
      </c>
      <c r="G67" s="47">
        <v>4.7907492224092332</v>
      </c>
      <c r="H67" s="47">
        <v>0.21577662337662415</v>
      </c>
    </row>
    <row r="68" spans="3:8" x14ac:dyDescent="0.25">
      <c r="C68" s="31" t="s">
        <v>34</v>
      </c>
      <c r="D68" s="46" t="s">
        <v>93</v>
      </c>
      <c r="E68" s="46" t="s">
        <v>35</v>
      </c>
      <c r="F68" s="47">
        <v>6.5628061891733216</v>
      </c>
      <c r="G68" s="47">
        <v>5.2287913958128724</v>
      </c>
      <c r="H68" s="47">
        <v>0.8631064935064966</v>
      </c>
    </row>
    <row r="69" spans="3:8" x14ac:dyDescent="0.25">
      <c r="C69" s="31" t="s">
        <v>36</v>
      </c>
      <c r="D69" s="46">
        <v>68</v>
      </c>
      <c r="E69" s="46" t="s">
        <v>37</v>
      </c>
      <c r="F69" s="47">
        <v>3.0883793831403867</v>
      </c>
      <c r="G69" s="47">
        <v>0.91857146142658586</v>
      </c>
      <c r="H69" s="47">
        <v>0.5933857142857164</v>
      </c>
    </row>
    <row r="70" spans="3:8" x14ac:dyDescent="0.25">
      <c r="C70" s="31" t="s">
        <v>38</v>
      </c>
      <c r="D70" s="46" t="s">
        <v>97</v>
      </c>
      <c r="E70" s="46" t="s">
        <v>39</v>
      </c>
      <c r="F70" s="47">
        <v>15.827944338594486</v>
      </c>
      <c r="G70" s="47">
        <v>6.3828940011949946</v>
      </c>
      <c r="H70" s="47">
        <v>1.0788831168831208</v>
      </c>
    </row>
    <row r="71" spans="3:8" x14ac:dyDescent="0.25">
      <c r="C71" s="31" t="s">
        <v>40</v>
      </c>
      <c r="D71" s="46" t="s">
        <v>105</v>
      </c>
      <c r="E71" s="46" t="s">
        <v>41</v>
      </c>
      <c r="F71" s="47">
        <v>5.1472989719006446</v>
      </c>
      <c r="G71" s="47">
        <v>2.0255678380175994</v>
      </c>
      <c r="H71" s="47">
        <v>0</v>
      </c>
    </row>
    <row r="72" spans="3:8" x14ac:dyDescent="0.25">
      <c r="C72" s="31" t="s">
        <v>42</v>
      </c>
      <c r="D72" s="46">
        <v>84</v>
      </c>
      <c r="E72" s="46" t="s">
        <v>43</v>
      </c>
      <c r="F72" s="47">
        <v>23.48455155929669</v>
      </c>
      <c r="G72" s="47">
        <v>13.566593891838806</v>
      </c>
      <c r="H72" s="47">
        <v>0</v>
      </c>
    </row>
    <row r="73" spans="3:8" x14ac:dyDescent="0.25">
      <c r="C73" s="31" t="s">
        <v>44</v>
      </c>
      <c r="D73" s="46">
        <v>85</v>
      </c>
      <c r="E73" s="46" t="s">
        <v>45</v>
      </c>
      <c r="F73" s="47">
        <v>23.741916507891723</v>
      </c>
      <c r="G73" s="47">
        <v>4.8048353366929106</v>
      </c>
      <c r="H73" s="47">
        <v>5.3944155844156037E-2</v>
      </c>
    </row>
    <row r="74" spans="3:8" x14ac:dyDescent="0.25">
      <c r="C74" s="31" t="s">
        <v>46</v>
      </c>
      <c r="D74" s="46" t="s">
        <v>111</v>
      </c>
      <c r="E74" s="46" t="s">
        <v>47</v>
      </c>
      <c r="F74" s="47">
        <v>44.652818581238094</v>
      </c>
      <c r="G74" s="47">
        <v>10.622454592394622</v>
      </c>
      <c r="H74" s="47">
        <v>2.4814311688311776</v>
      </c>
    </row>
    <row r="75" spans="3:8" x14ac:dyDescent="0.25">
      <c r="C75" s="31" t="s">
        <v>48</v>
      </c>
      <c r="D75" s="46" t="s">
        <v>115</v>
      </c>
      <c r="E75" s="46" t="s">
        <v>49</v>
      </c>
      <c r="F75" s="47">
        <v>16.857404132974612</v>
      </c>
      <c r="G75" s="47">
        <v>4.9226009086706775</v>
      </c>
      <c r="H75" s="47">
        <v>3.0748168831168941</v>
      </c>
    </row>
    <row r="76" spans="3:8" x14ac:dyDescent="0.25">
      <c r="C76" s="31" t="s">
        <v>50</v>
      </c>
      <c r="D76" s="46" t="s">
        <v>119</v>
      </c>
      <c r="E76" s="46" t="s">
        <v>51</v>
      </c>
      <c r="F76" s="47">
        <v>11.967470109668998</v>
      </c>
      <c r="G76" s="47">
        <v>2.590842583510883</v>
      </c>
      <c r="H76" s="47">
        <v>0.70127402597402844</v>
      </c>
    </row>
    <row r="77" spans="3:8" x14ac:dyDescent="0.25">
      <c r="C77" s="31" t="s">
        <v>52</v>
      </c>
      <c r="D77" s="46" t="s">
        <v>122</v>
      </c>
      <c r="E77" s="46" t="s">
        <v>53</v>
      </c>
      <c r="F77" s="47">
        <v>0</v>
      </c>
      <c r="G77" s="47">
        <v>0</v>
      </c>
      <c r="H77" s="47">
        <v>0</v>
      </c>
    </row>
    <row r="78" spans="3:8" x14ac:dyDescent="0.25">
      <c r="C78" s="31" t="s">
        <v>54</v>
      </c>
      <c r="D78" s="46">
        <v>99</v>
      </c>
      <c r="E78" s="46" t="s">
        <v>55</v>
      </c>
      <c r="F78" s="47">
        <v>0</v>
      </c>
      <c r="G78" s="47">
        <v>0</v>
      </c>
      <c r="H78" s="47">
        <v>0</v>
      </c>
    </row>
    <row r="79" spans="3:8" x14ac:dyDescent="0.25">
      <c r="C79" s="31" t="s">
        <v>56</v>
      </c>
      <c r="D79" s="46"/>
      <c r="E79" s="46" t="s">
        <v>57</v>
      </c>
      <c r="F79" s="47">
        <v>361.75949999999995</v>
      </c>
      <c r="G79" s="47">
        <v>88.927199999999999</v>
      </c>
      <c r="H79" s="47">
        <v>11.36</v>
      </c>
    </row>
    <row r="80" spans="3:8" x14ac:dyDescent="0.25">
      <c r="C80" s="31"/>
      <c r="D80" s="32"/>
      <c r="E80" s="48" t="s">
        <v>123</v>
      </c>
      <c r="F80" s="49">
        <v>973.52234999999973</v>
      </c>
      <c r="G80" s="49">
        <v>407.06280000000004</v>
      </c>
      <c r="H80" s="49">
        <v>233.10000000000002</v>
      </c>
    </row>
    <row r="81" spans="2:8" x14ac:dyDescent="0.25">
      <c r="C81" s="31"/>
      <c r="D81" s="32"/>
      <c r="E81" s="48" t="s">
        <v>130</v>
      </c>
      <c r="F81" s="49">
        <f>SUM(F64:F78)</f>
        <v>249.60711381807431</v>
      </c>
      <c r="G81" s="49">
        <f>SUM(G64:G78)</f>
        <v>104.73134451671207</v>
      </c>
      <c r="H81" s="49">
        <f>SUM(H64:H78)</f>
        <v>14.780698701298753</v>
      </c>
    </row>
    <row r="82" spans="2:8" x14ac:dyDescent="0.25">
      <c r="B82"/>
      <c r="C82"/>
      <c r="D82"/>
      <c r="E82" s="50"/>
      <c r="F82" s="51"/>
      <c r="G82" s="51"/>
      <c r="H82" s="5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B2:K42"/>
  <sheetViews>
    <sheetView zoomScale="80" zoomScaleNormal="80" workbookViewId="0">
      <selection activeCell="A2" sqref="A2"/>
    </sheetView>
  </sheetViews>
  <sheetFormatPr defaultRowHeight="15" x14ac:dyDescent="0.25"/>
  <cols>
    <col min="1" max="1" width="9.140625" style="120"/>
    <col min="2" max="2" width="17.7109375" style="120" bestFit="1" customWidth="1"/>
    <col min="3" max="3" width="17.7109375" style="120" customWidth="1"/>
    <col min="4" max="15" width="14" style="120" customWidth="1"/>
    <col min="16" max="18" width="9.140625" style="120"/>
    <col min="19" max="19" width="11" style="120" customWidth="1"/>
    <col min="20" max="20" width="14" style="120" customWidth="1"/>
    <col min="21" max="21" width="9.140625" style="120"/>
    <col min="22" max="23" width="14" style="120" customWidth="1"/>
    <col min="24" max="16384" width="9.140625" style="120"/>
  </cols>
  <sheetData>
    <row r="2" spans="2:10" x14ac:dyDescent="0.25">
      <c r="B2" s="2" t="s">
        <v>423</v>
      </c>
    </row>
    <row r="4" spans="2:10" ht="30" x14ac:dyDescent="0.25">
      <c r="B4" s="122" t="s">
        <v>2</v>
      </c>
      <c r="C4" s="122" t="s">
        <v>251</v>
      </c>
      <c r="D4" s="123" t="s">
        <v>252</v>
      </c>
      <c r="E4" s="123" t="s">
        <v>253</v>
      </c>
      <c r="F4" s="123" t="s">
        <v>254</v>
      </c>
      <c r="G4" s="123" t="s">
        <v>255</v>
      </c>
      <c r="H4" s="123" t="s">
        <v>256</v>
      </c>
      <c r="I4" s="123" t="s">
        <v>257</v>
      </c>
    </row>
    <row r="5" spans="2:10" x14ac:dyDescent="0.25">
      <c r="B5" s="63" t="s">
        <v>264</v>
      </c>
      <c r="C5" s="126" t="s">
        <v>276</v>
      </c>
      <c r="D5" s="56">
        <v>4.0971227789011092E-2</v>
      </c>
      <c r="E5" s="127">
        <v>2.7160613655618486</v>
      </c>
      <c r="F5" s="56">
        <v>1</v>
      </c>
      <c r="G5" s="56">
        <v>0</v>
      </c>
      <c r="H5" s="128">
        <v>0</v>
      </c>
      <c r="I5" s="128">
        <v>1</v>
      </c>
    </row>
    <row r="6" spans="2:10" x14ac:dyDescent="0.25">
      <c r="B6" s="63" t="s">
        <v>265</v>
      </c>
      <c r="C6" s="126" t="s">
        <v>277</v>
      </c>
      <c r="D6" s="56">
        <v>9.7326644551414446E-2</v>
      </c>
      <c r="E6" s="127">
        <v>6.4519701598195089</v>
      </c>
      <c r="F6" s="56">
        <v>1</v>
      </c>
      <c r="G6" s="56">
        <v>0</v>
      </c>
      <c r="H6" s="128">
        <v>0</v>
      </c>
      <c r="I6" s="128">
        <v>1</v>
      </c>
    </row>
    <row r="7" spans="2:10" x14ac:dyDescent="0.25">
      <c r="B7" s="63" t="s">
        <v>266</v>
      </c>
      <c r="C7" s="126" t="s">
        <v>278</v>
      </c>
      <c r="D7" s="56">
        <v>0.11702127659574467</v>
      </c>
      <c r="E7" s="127">
        <v>7.7575651368611478</v>
      </c>
      <c r="F7" s="129">
        <v>1.4545454545454611E-2</v>
      </c>
      <c r="G7" s="56">
        <v>0.98545454545454536</v>
      </c>
      <c r="H7" s="128">
        <v>0</v>
      </c>
      <c r="I7" s="128">
        <v>1</v>
      </c>
    </row>
    <row r="8" spans="2:10" x14ac:dyDescent="0.25">
      <c r="B8" s="63" t="s">
        <v>267</v>
      </c>
      <c r="C8" s="126" t="s">
        <v>279</v>
      </c>
      <c r="D8" s="56">
        <v>0.15957446808510636</v>
      </c>
      <c r="E8" s="127">
        <v>10.578497913901565</v>
      </c>
      <c r="F8" s="56">
        <v>0</v>
      </c>
      <c r="G8" s="56">
        <v>1</v>
      </c>
      <c r="H8" s="128">
        <v>0</v>
      </c>
      <c r="I8" s="128">
        <v>1</v>
      </c>
    </row>
    <row r="9" spans="2:10" x14ac:dyDescent="0.25">
      <c r="B9" s="63" t="s">
        <v>268</v>
      </c>
      <c r="C9" s="126" t="s">
        <v>280</v>
      </c>
      <c r="D9" s="56">
        <v>0.42553191489361702</v>
      </c>
      <c r="E9" s="127">
        <v>28.209327770404176</v>
      </c>
      <c r="F9" s="56">
        <v>0</v>
      </c>
      <c r="G9" s="56">
        <v>0.81100000000000005</v>
      </c>
      <c r="H9" s="128">
        <v>0.18899999999999989</v>
      </c>
      <c r="I9" s="128">
        <v>1</v>
      </c>
    </row>
    <row r="10" spans="2:10" x14ac:dyDescent="0.25">
      <c r="B10" s="63" t="s">
        <v>269</v>
      </c>
      <c r="C10" s="126" t="s">
        <v>281</v>
      </c>
      <c r="D10" s="56">
        <v>0.13665582149895636</v>
      </c>
      <c r="E10" s="127">
        <v>9.059176821935079</v>
      </c>
      <c r="F10" s="56">
        <v>0</v>
      </c>
      <c r="G10" s="56">
        <v>0</v>
      </c>
      <c r="H10" s="128">
        <v>1</v>
      </c>
      <c r="I10" s="128">
        <v>1</v>
      </c>
    </row>
    <row r="11" spans="2:10" x14ac:dyDescent="0.25">
      <c r="B11" s="63" t="s">
        <v>270</v>
      </c>
      <c r="C11" s="126" t="s">
        <v>271</v>
      </c>
      <c r="D11" s="56">
        <v>2.2918646586150015E-2</v>
      </c>
      <c r="E11" s="127">
        <v>1.5193210919664872</v>
      </c>
      <c r="F11" s="56">
        <v>0</v>
      </c>
      <c r="G11" s="56">
        <v>0</v>
      </c>
      <c r="H11" s="128">
        <v>1.0000000000000013</v>
      </c>
      <c r="I11" s="128">
        <v>1.0000000000000013</v>
      </c>
    </row>
    <row r="12" spans="2:10" x14ac:dyDescent="0.25">
      <c r="B12" s="63" t="s">
        <v>13</v>
      </c>
      <c r="C12" s="63"/>
      <c r="D12" s="56">
        <v>1</v>
      </c>
      <c r="E12" s="127">
        <v>66.291920260449814</v>
      </c>
      <c r="F12" s="130" t="s">
        <v>132</v>
      </c>
      <c r="G12" s="130" t="s">
        <v>132</v>
      </c>
      <c r="H12" s="130" t="s">
        <v>132</v>
      </c>
      <c r="I12" s="130" t="s">
        <v>132</v>
      </c>
    </row>
    <row r="14" spans="2:10" ht="30" x14ac:dyDescent="0.25">
      <c r="B14" s="122" t="s">
        <v>2</v>
      </c>
      <c r="C14" s="122" t="s">
        <v>251</v>
      </c>
      <c r="D14" s="123" t="s">
        <v>252</v>
      </c>
      <c r="E14" s="123" t="s">
        <v>253</v>
      </c>
      <c r="F14" s="123" t="s">
        <v>272</v>
      </c>
      <c r="G14" s="123" t="s">
        <v>273</v>
      </c>
      <c r="H14" s="123" t="s">
        <v>274</v>
      </c>
      <c r="I14" s="123" t="s">
        <v>275</v>
      </c>
      <c r="J14" s="123" t="s">
        <v>258</v>
      </c>
    </row>
    <row r="15" spans="2:10" x14ac:dyDescent="0.25">
      <c r="B15" s="63" t="s">
        <v>264</v>
      </c>
      <c r="C15" s="126" t="s">
        <v>276</v>
      </c>
      <c r="D15" s="56">
        <v>4.0971227789011092E-2</v>
      </c>
      <c r="E15" s="127">
        <v>2.7160613655618486</v>
      </c>
      <c r="F15" s="128">
        <v>1</v>
      </c>
      <c r="G15" s="128">
        <v>0</v>
      </c>
      <c r="H15" s="128">
        <v>0</v>
      </c>
      <c r="I15" s="128">
        <v>0</v>
      </c>
      <c r="J15" s="128">
        <v>1</v>
      </c>
    </row>
    <row r="16" spans="2:10" x14ac:dyDescent="0.25">
      <c r="B16" s="63" t="s">
        <v>265</v>
      </c>
      <c r="C16" s="126" t="s">
        <v>277</v>
      </c>
      <c r="D16" s="56">
        <v>9.7326644551414446E-2</v>
      </c>
      <c r="E16" s="127">
        <v>6.4519701598195089</v>
      </c>
      <c r="F16" s="128">
        <v>0.74420354673170919</v>
      </c>
      <c r="G16" s="128">
        <v>0.25579645326829081</v>
      </c>
      <c r="H16" s="128">
        <v>0</v>
      </c>
      <c r="I16" s="128">
        <v>0</v>
      </c>
      <c r="J16" s="128">
        <v>1</v>
      </c>
    </row>
    <row r="17" spans="2:11" x14ac:dyDescent="0.25">
      <c r="B17" s="63" t="s">
        <v>266</v>
      </c>
      <c r="C17" s="126" t="s">
        <v>278</v>
      </c>
      <c r="D17" s="56">
        <v>0.11702127659574467</v>
      </c>
      <c r="E17" s="127">
        <v>7.7575651368611478</v>
      </c>
      <c r="F17" s="128">
        <v>0</v>
      </c>
      <c r="G17" s="128">
        <v>1</v>
      </c>
      <c r="H17" s="128">
        <v>0</v>
      </c>
      <c r="I17" s="128">
        <v>0</v>
      </c>
      <c r="J17" s="128">
        <v>1</v>
      </c>
    </row>
    <row r="18" spans="2:11" x14ac:dyDescent="0.25">
      <c r="B18" s="63" t="s">
        <v>267</v>
      </c>
      <c r="C18" s="126" t="s">
        <v>279</v>
      </c>
      <c r="D18" s="56">
        <v>0.15957446808510636</v>
      </c>
      <c r="E18" s="127">
        <v>10.578497913901565</v>
      </c>
      <c r="F18" s="128">
        <v>0</v>
      </c>
      <c r="G18" s="128">
        <v>1</v>
      </c>
      <c r="H18" s="128">
        <v>0</v>
      </c>
      <c r="I18" s="128">
        <v>0</v>
      </c>
      <c r="J18" s="128">
        <v>1</v>
      </c>
    </row>
    <row r="19" spans="2:11" x14ac:dyDescent="0.25">
      <c r="B19" s="63" t="s">
        <v>268</v>
      </c>
      <c r="C19" s="126" t="s">
        <v>280</v>
      </c>
      <c r="D19" s="56">
        <v>0.42553191489361702</v>
      </c>
      <c r="E19" s="127">
        <v>28.209327770404176</v>
      </c>
      <c r="F19" s="128">
        <v>0</v>
      </c>
      <c r="G19" s="128">
        <v>0.11520618556701051</v>
      </c>
      <c r="H19" s="128">
        <v>0.70257731958762892</v>
      </c>
      <c r="I19" s="128">
        <v>0.18221649484536054</v>
      </c>
      <c r="J19" s="128">
        <v>0.99999999999999989</v>
      </c>
    </row>
    <row r="20" spans="2:11" x14ac:dyDescent="0.25">
      <c r="B20" s="63" t="s">
        <v>269</v>
      </c>
      <c r="C20" s="126" t="s">
        <v>281</v>
      </c>
      <c r="D20" s="56">
        <v>0.13665582149895636</v>
      </c>
      <c r="E20" s="127">
        <v>9.059176821935079</v>
      </c>
      <c r="F20" s="128">
        <v>0</v>
      </c>
      <c r="G20" s="128">
        <v>0</v>
      </c>
      <c r="H20" s="128">
        <v>0</v>
      </c>
      <c r="I20" s="128">
        <v>1</v>
      </c>
      <c r="J20" s="128">
        <v>1</v>
      </c>
    </row>
    <row r="21" spans="2:11" x14ac:dyDescent="0.25">
      <c r="B21" s="63" t="s">
        <v>270</v>
      </c>
      <c r="C21" s="126" t="s">
        <v>271</v>
      </c>
      <c r="D21" s="56">
        <v>2.2918646586150015E-2</v>
      </c>
      <c r="E21" s="127">
        <v>1.5193210919664872</v>
      </c>
      <c r="F21" s="128">
        <v>0</v>
      </c>
      <c r="G21" s="128">
        <v>0</v>
      </c>
      <c r="H21" s="128">
        <v>0</v>
      </c>
      <c r="I21" s="128">
        <v>1.000000000000006</v>
      </c>
      <c r="J21" s="128">
        <v>1.000000000000006</v>
      </c>
    </row>
    <row r="22" spans="2:11" x14ac:dyDescent="0.25">
      <c r="B22" s="63" t="s">
        <v>13</v>
      </c>
      <c r="C22" s="63"/>
      <c r="D22" s="56">
        <v>1</v>
      </c>
      <c r="E22" s="127">
        <v>66.291920260449814</v>
      </c>
      <c r="F22" s="130" t="s">
        <v>132</v>
      </c>
      <c r="G22" s="130" t="s">
        <v>132</v>
      </c>
      <c r="H22" s="130" t="s">
        <v>132</v>
      </c>
      <c r="I22" s="130" t="s">
        <v>132</v>
      </c>
      <c r="J22" s="130" t="s">
        <v>132</v>
      </c>
    </row>
    <row r="24" spans="2:11" ht="45" x14ac:dyDescent="0.25">
      <c r="B24" s="122" t="s">
        <v>2</v>
      </c>
      <c r="C24" s="122" t="s">
        <v>251</v>
      </c>
      <c r="D24" s="123" t="s">
        <v>252</v>
      </c>
      <c r="E24" s="123" t="s">
        <v>253</v>
      </c>
      <c r="F24" s="124" t="s">
        <v>259</v>
      </c>
      <c r="G24" s="124" t="s">
        <v>248</v>
      </c>
      <c r="H24" s="124" t="s">
        <v>249</v>
      </c>
      <c r="I24" s="124" t="s">
        <v>250</v>
      </c>
      <c r="J24" s="124" t="s">
        <v>260</v>
      </c>
      <c r="K24" s="123" t="s">
        <v>261</v>
      </c>
    </row>
    <row r="25" spans="2:11" x14ac:dyDescent="0.25">
      <c r="B25" s="63" t="s">
        <v>264</v>
      </c>
      <c r="C25" s="126" t="s">
        <v>276</v>
      </c>
      <c r="D25" s="56">
        <v>4.0971227789011092E-2</v>
      </c>
      <c r="E25" s="127">
        <v>2.7160613655618486</v>
      </c>
      <c r="F25" s="128">
        <v>0.91771718908762401</v>
      </c>
      <c r="G25" s="128">
        <v>8.2282810912376048E-2</v>
      </c>
      <c r="H25" s="128">
        <v>0</v>
      </c>
      <c r="I25" s="128">
        <v>0</v>
      </c>
      <c r="J25" s="128">
        <v>0</v>
      </c>
      <c r="K25" s="128">
        <v>1</v>
      </c>
    </row>
    <row r="26" spans="2:11" x14ac:dyDescent="0.25">
      <c r="B26" s="63" t="s">
        <v>265</v>
      </c>
      <c r="C26" s="126" t="s">
        <v>277</v>
      </c>
      <c r="D26" s="56">
        <v>9.7326644551414446E-2</v>
      </c>
      <c r="E26" s="127">
        <v>6.4519701598195089</v>
      </c>
      <c r="F26" s="128">
        <v>0</v>
      </c>
      <c r="G26" s="128">
        <v>0.5448535953890361</v>
      </c>
      <c r="H26" s="128">
        <v>0.45514640461096384</v>
      </c>
      <c r="I26" s="128">
        <v>0</v>
      </c>
      <c r="J26" s="128">
        <v>0</v>
      </c>
      <c r="K26" s="128">
        <v>1</v>
      </c>
    </row>
    <row r="27" spans="2:11" x14ac:dyDescent="0.25">
      <c r="B27" s="63" t="s">
        <v>266</v>
      </c>
      <c r="C27" s="126" t="s">
        <v>278</v>
      </c>
      <c r="D27" s="56">
        <v>0.11702127659574467</v>
      </c>
      <c r="E27" s="127">
        <v>7.7575651368611478</v>
      </c>
      <c r="F27" s="128">
        <v>0</v>
      </c>
      <c r="G27" s="128">
        <v>0</v>
      </c>
      <c r="H27" s="128">
        <v>1</v>
      </c>
      <c r="I27" s="128">
        <v>0</v>
      </c>
      <c r="J27" s="128">
        <v>0</v>
      </c>
      <c r="K27" s="128">
        <v>1</v>
      </c>
    </row>
    <row r="28" spans="2:11" x14ac:dyDescent="0.25">
      <c r="B28" s="63" t="s">
        <v>267</v>
      </c>
      <c r="C28" s="126" t="s">
        <v>279</v>
      </c>
      <c r="D28" s="56">
        <v>0.15957446808510636</v>
      </c>
      <c r="E28" s="127">
        <v>10.578497913901565</v>
      </c>
      <c r="F28" s="128">
        <v>0</v>
      </c>
      <c r="G28" s="128">
        <v>0</v>
      </c>
      <c r="H28" s="128">
        <v>0.75626666666666675</v>
      </c>
      <c r="I28" s="128">
        <v>0.24373333333333325</v>
      </c>
      <c r="J28" s="128">
        <v>0</v>
      </c>
      <c r="K28" s="128">
        <v>1</v>
      </c>
    </row>
    <row r="29" spans="2:11" x14ac:dyDescent="0.25">
      <c r="B29" s="63" t="s">
        <v>268</v>
      </c>
      <c r="C29" s="126" t="s">
        <v>280</v>
      </c>
      <c r="D29" s="56">
        <v>0.42553191489361702</v>
      </c>
      <c r="E29" s="127">
        <v>28.209327770404176</v>
      </c>
      <c r="F29" s="128">
        <v>0</v>
      </c>
      <c r="G29" s="128">
        <v>0</v>
      </c>
      <c r="H29" s="128">
        <v>0</v>
      </c>
      <c r="I29" s="128">
        <v>1</v>
      </c>
      <c r="J29" s="128">
        <v>0</v>
      </c>
      <c r="K29" s="128">
        <v>1</v>
      </c>
    </row>
    <row r="30" spans="2:11" x14ac:dyDescent="0.25">
      <c r="B30" s="63" t="s">
        <v>269</v>
      </c>
      <c r="C30" s="126" t="s">
        <v>281</v>
      </c>
      <c r="D30" s="56">
        <v>0.13665582149895636</v>
      </c>
      <c r="E30" s="127">
        <v>9.059176821935079</v>
      </c>
      <c r="F30" s="128">
        <v>0</v>
      </c>
      <c r="G30" s="128">
        <v>0</v>
      </c>
      <c r="H30" s="128">
        <v>0</v>
      </c>
      <c r="I30" s="128">
        <v>0.72865149097118331</v>
      </c>
      <c r="J30" s="128">
        <v>0.27134850902881669</v>
      </c>
      <c r="K30" s="128">
        <v>1</v>
      </c>
    </row>
    <row r="31" spans="2:11" x14ac:dyDescent="0.25">
      <c r="B31" s="63" t="s">
        <v>270</v>
      </c>
      <c r="C31" s="126" t="s">
        <v>271</v>
      </c>
      <c r="D31" s="56">
        <v>2.2918646586150015E-2</v>
      </c>
      <c r="E31" s="127">
        <v>1.5193210919664872</v>
      </c>
      <c r="F31" s="128">
        <v>0</v>
      </c>
      <c r="G31" s="128">
        <v>0</v>
      </c>
      <c r="H31" s="128">
        <v>0</v>
      </c>
      <c r="I31" s="128">
        <v>0</v>
      </c>
      <c r="J31" s="128">
        <v>1.0000000000000024</v>
      </c>
      <c r="K31" s="128">
        <v>1.0000000000000024</v>
      </c>
    </row>
    <row r="32" spans="2:11" x14ac:dyDescent="0.25">
      <c r="B32" s="63" t="s">
        <v>13</v>
      </c>
      <c r="C32" s="63"/>
      <c r="D32" s="56">
        <v>1</v>
      </c>
      <c r="E32" s="127">
        <v>66.291920260449814</v>
      </c>
      <c r="F32" s="130" t="s">
        <v>132</v>
      </c>
      <c r="G32" s="130" t="s">
        <v>132</v>
      </c>
      <c r="H32" s="130" t="s">
        <v>132</v>
      </c>
      <c r="I32" s="130" t="s">
        <v>132</v>
      </c>
      <c r="J32" s="130" t="s">
        <v>132</v>
      </c>
      <c r="K32" s="130" t="s">
        <v>132</v>
      </c>
    </row>
    <row r="34" spans="2:7" ht="30" x14ac:dyDescent="0.25">
      <c r="B34" s="122" t="s">
        <v>2</v>
      </c>
      <c r="C34" s="122" t="s">
        <v>251</v>
      </c>
      <c r="D34" s="123" t="s">
        <v>252</v>
      </c>
      <c r="E34" s="123" t="s">
        <v>253</v>
      </c>
      <c r="F34" s="123" t="s">
        <v>262</v>
      </c>
      <c r="G34" s="125" t="s">
        <v>263</v>
      </c>
    </row>
    <row r="35" spans="2:7" x14ac:dyDescent="0.25">
      <c r="B35" s="63" t="s">
        <v>264</v>
      </c>
      <c r="C35" s="126" t="s">
        <v>276</v>
      </c>
      <c r="D35" s="56">
        <v>4.0971227789011092E-2</v>
      </c>
      <c r="E35" s="127">
        <v>2.7160613655618486</v>
      </c>
      <c r="F35" s="56">
        <v>2.5213063254776059E-2</v>
      </c>
      <c r="G35" s="56">
        <v>7.7148930761293824E-2</v>
      </c>
    </row>
    <row r="36" spans="2:7" x14ac:dyDescent="0.25">
      <c r="B36" s="63" t="s">
        <v>265</v>
      </c>
      <c r="C36" s="126" t="s">
        <v>277</v>
      </c>
      <c r="D36" s="56">
        <v>9.7326644551414446E-2</v>
      </c>
      <c r="E36" s="127">
        <v>6.4519701598195089</v>
      </c>
      <c r="F36" s="56">
        <v>5.9893319723947361E-2</v>
      </c>
      <c r="G36" s="56">
        <v>0.20856535495299189</v>
      </c>
    </row>
    <row r="37" spans="2:7" x14ac:dyDescent="0.25">
      <c r="B37" s="63" t="s">
        <v>266</v>
      </c>
      <c r="C37" s="126" t="s">
        <v>278</v>
      </c>
      <c r="D37" s="56">
        <v>0.11702127659574467</v>
      </c>
      <c r="E37" s="127">
        <v>7.7575651368611478</v>
      </c>
      <c r="F37" s="56">
        <v>0.1276595744680851</v>
      </c>
      <c r="G37" s="56">
        <v>0.12087912087912088</v>
      </c>
    </row>
    <row r="38" spans="2:7" x14ac:dyDescent="0.25">
      <c r="B38" s="63" t="s">
        <v>267</v>
      </c>
      <c r="C38" s="126" t="s">
        <v>279</v>
      </c>
      <c r="D38" s="56">
        <v>0.15957446808510636</v>
      </c>
      <c r="E38" s="127">
        <v>10.578497913901565</v>
      </c>
      <c r="F38" s="56">
        <v>0.22340425531914895</v>
      </c>
      <c r="G38" s="56">
        <v>0.14285714285714285</v>
      </c>
    </row>
    <row r="39" spans="2:7" x14ac:dyDescent="0.25">
      <c r="B39" s="63" t="s">
        <v>268</v>
      </c>
      <c r="C39" s="126" t="s">
        <v>280</v>
      </c>
      <c r="D39" s="56">
        <v>0.42553191489361702</v>
      </c>
      <c r="E39" s="127">
        <v>28.209327770404176</v>
      </c>
      <c r="F39" s="56">
        <v>0.37234042553191488</v>
      </c>
      <c r="G39" s="56">
        <v>0.32967032967032966</v>
      </c>
    </row>
    <row r="40" spans="2:7" x14ac:dyDescent="0.25">
      <c r="B40" s="63" t="s">
        <v>269</v>
      </c>
      <c r="C40" s="126" t="s">
        <v>281</v>
      </c>
      <c r="D40" s="56">
        <v>0.13665582149895636</v>
      </c>
      <c r="E40" s="127">
        <v>9.059176821935079</v>
      </c>
      <c r="F40" s="56">
        <v>0.16857071511597765</v>
      </c>
      <c r="G40" s="56">
        <v>9.7960474292970862E-2</v>
      </c>
    </row>
    <row r="41" spans="2:7" x14ac:dyDescent="0.25">
      <c r="B41" s="63" t="s">
        <v>270</v>
      </c>
      <c r="C41" s="126" t="s">
        <v>271</v>
      </c>
      <c r="D41" s="56">
        <v>2.2918646586150015E-2</v>
      </c>
      <c r="E41" s="127">
        <v>1.5193210919664872</v>
      </c>
      <c r="F41" s="56">
        <v>2.2918646586150015E-2</v>
      </c>
      <c r="G41" s="56">
        <v>2.2918646586150015E-2</v>
      </c>
    </row>
    <row r="42" spans="2:7" x14ac:dyDescent="0.25">
      <c r="B42" s="63" t="s">
        <v>13</v>
      </c>
      <c r="C42" s="63"/>
      <c r="D42" s="56">
        <v>1</v>
      </c>
      <c r="E42" s="127">
        <v>66.291920260449814</v>
      </c>
      <c r="F42" s="56">
        <f>SUM(F35:F41)</f>
        <v>1</v>
      </c>
      <c r="G42" s="56">
        <f>SUM(G35:G41)</f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K33"/>
  <sheetViews>
    <sheetView zoomScale="80" zoomScaleNormal="80" workbookViewId="0"/>
  </sheetViews>
  <sheetFormatPr defaultColWidth="25.42578125" defaultRowHeight="15" x14ac:dyDescent="0.25"/>
  <cols>
    <col min="1" max="1" width="6.28515625" style="22" customWidth="1"/>
    <col min="2" max="2" width="7.5703125" style="118" customWidth="1"/>
    <col min="3" max="4" width="17.28515625" style="22" customWidth="1"/>
    <col min="5" max="6" width="20.28515625" style="22" customWidth="1"/>
    <col min="7" max="11" width="17.28515625" style="22" customWidth="1"/>
    <col min="12" max="16384" width="25.42578125" style="22"/>
  </cols>
  <sheetData>
    <row r="1" spans="2:11" x14ac:dyDescent="0.25">
      <c r="B1" s="121" t="s">
        <v>425</v>
      </c>
    </row>
    <row r="2" spans="2:11" ht="18.75" x14ac:dyDescent="0.3">
      <c r="B2" s="119"/>
    </row>
    <row r="3" spans="2:11" ht="75" x14ac:dyDescent="0.25">
      <c r="B3" s="131"/>
      <c r="C3" s="57" t="s">
        <v>282</v>
      </c>
      <c r="D3" s="132" t="s">
        <v>283</v>
      </c>
      <c r="E3" s="132" t="s">
        <v>284</v>
      </c>
      <c r="F3" s="132" t="s">
        <v>285</v>
      </c>
      <c r="G3" s="133" t="s">
        <v>286</v>
      </c>
      <c r="H3" s="133" t="s">
        <v>287</v>
      </c>
      <c r="I3" s="133" t="s">
        <v>288</v>
      </c>
      <c r="J3" s="133" t="s">
        <v>289</v>
      </c>
      <c r="K3" s="133" t="s">
        <v>290</v>
      </c>
    </row>
    <row r="4" spans="2:11" x14ac:dyDescent="0.25">
      <c r="B4" s="134">
        <v>1</v>
      </c>
      <c r="C4" s="59" t="s">
        <v>145</v>
      </c>
      <c r="D4" s="92" t="s">
        <v>2</v>
      </c>
      <c r="E4" s="135" t="s">
        <v>291</v>
      </c>
      <c r="F4" s="135" t="s">
        <v>2</v>
      </c>
      <c r="G4" s="193" t="s">
        <v>292</v>
      </c>
      <c r="H4" s="124" t="s">
        <v>2</v>
      </c>
      <c r="I4" s="124" t="s">
        <v>293</v>
      </c>
      <c r="J4" s="117" t="s">
        <v>2</v>
      </c>
      <c r="K4" s="136" t="s">
        <v>294</v>
      </c>
    </row>
    <row r="5" spans="2:11" x14ac:dyDescent="0.25">
      <c r="B5" s="134" t="s">
        <v>295</v>
      </c>
      <c r="C5" s="59"/>
      <c r="D5" s="92"/>
      <c r="E5" s="135"/>
      <c r="F5" s="135"/>
      <c r="G5" s="193" t="s">
        <v>296</v>
      </c>
      <c r="H5" s="124"/>
      <c r="I5" s="124"/>
      <c r="J5" s="124"/>
      <c r="K5" s="124"/>
    </row>
    <row r="6" spans="2:11" x14ac:dyDescent="0.25">
      <c r="B6" s="134" t="s">
        <v>297</v>
      </c>
      <c r="C6" s="59"/>
      <c r="D6" s="92"/>
      <c r="E6" s="135"/>
      <c r="F6" s="135"/>
      <c r="G6" s="193" t="s">
        <v>298</v>
      </c>
      <c r="H6" s="124"/>
      <c r="I6" s="124"/>
      <c r="J6" s="124"/>
      <c r="K6" s="124"/>
    </row>
    <row r="7" spans="2:11" ht="30" x14ac:dyDescent="0.25">
      <c r="B7" s="134">
        <v>2</v>
      </c>
      <c r="C7" s="59" t="s">
        <v>146</v>
      </c>
      <c r="D7" s="92" t="s">
        <v>3</v>
      </c>
      <c r="E7" s="135" t="s">
        <v>299</v>
      </c>
      <c r="F7" s="135" t="s">
        <v>3</v>
      </c>
      <c r="G7" s="193" t="s">
        <v>300</v>
      </c>
      <c r="H7" s="124" t="s">
        <v>146</v>
      </c>
      <c r="I7" s="124" t="s">
        <v>301</v>
      </c>
      <c r="J7" s="117" t="s">
        <v>302</v>
      </c>
      <c r="K7" s="136" t="s">
        <v>158</v>
      </c>
    </row>
    <row r="8" spans="2:11" ht="30" x14ac:dyDescent="0.25">
      <c r="B8" s="134">
        <v>3</v>
      </c>
      <c r="C8" s="59" t="s">
        <v>147</v>
      </c>
      <c r="D8" s="92" t="s">
        <v>3</v>
      </c>
      <c r="E8" s="135" t="s">
        <v>299</v>
      </c>
      <c r="F8" s="135" t="s">
        <v>3</v>
      </c>
      <c r="G8" s="193" t="s">
        <v>303</v>
      </c>
      <c r="H8" s="124" t="s">
        <v>147</v>
      </c>
      <c r="I8" s="124" t="s">
        <v>301</v>
      </c>
      <c r="J8" s="117" t="s">
        <v>304</v>
      </c>
      <c r="K8" s="136" t="s">
        <v>305</v>
      </c>
    </row>
    <row r="9" spans="2:11" x14ac:dyDescent="0.25">
      <c r="B9" s="134" t="s">
        <v>246</v>
      </c>
      <c r="C9" s="59"/>
      <c r="D9" s="124"/>
      <c r="E9" s="124"/>
      <c r="F9" s="124"/>
      <c r="G9" s="193" t="s">
        <v>306</v>
      </c>
      <c r="H9" s="124"/>
      <c r="I9" s="124"/>
      <c r="J9" s="117"/>
      <c r="K9" s="136"/>
    </row>
    <row r="10" spans="2:11" ht="30" x14ac:dyDescent="0.25">
      <c r="B10" s="134">
        <v>4</v>
      </c>
      <c r="C10" s="59" t="s">
        <v>148</v>
      </c>
      <c r="D10" s="124"/>
      <c r="E10" s="124"/>
      <c r="F10" s="124"/>
      <c r="G10" s="193"/>
      <c r="H10" s="124"/>
      <c r="I10" s="124"/>
      <c r="J10" s="117" t="s">
        <v>307</v>
      </c>
      <c r="K10" s="136" t="s">
        <v>77</v>
      </c>
    </row>
    <row r="11" spans="2:11" ht="30" x14ac:dyDescent="0.25">
      <c r="B11" s="134">
        <v>5</v>
      </c>
      <c r="C11" s="59" t="s">
        <v>149</v>
      </c>
      <c r="D11" s="124"/>
      <c r="E11" s="124"/>
      <c r="F11" s="124" t="s">
        <v>308</v>
      </c>
      <c r="G11" s="193"/>
      <c r="H11" s="124"/>
      <c r="I11" s="124"/>
      <c r="J11" s="117"/>
      <c r="K11" s="124"/>
    </row>
    <row r="12" spans="2:11" x14ac:dyDescent="0.25">
      <c r="B12" s="134">
        <v>6</v>
      </c>
      <c r="C12" s="59" t="s">
        <v>134</v>
      </c>
      <c r="D12" s="124"/>
      <c r="E12" s="124"/>
      <c r="F12" s="124"/>
      <c r="G12" s="193"/>
      <c r="H12" s="124"/>
      <c r="I12" s="124"/>
      <c r="J12" s="117" t="s">
        <v>309</v>
      </c>
      <c r="K12" s="136" t="s">
        <v>203</v>
      </c>
    </row>
    <row r="13" spans="2:11" x14ac:dyDescent="0.25">
      <c r="B13" s="134">
        <v>7</v>
      </c>
      <c r="C13" s="59" t="s">
        <v>135</v>
      </c>
      <c r="D13" s="124"/>
      <c r="E13" s="124"/>
      <c r="F13" s="124"/>
      <c r="G13" s="193"/>
      <c r="H13" s="124"/>
      <c r="I13" s="124"/>
      <c r="J13" s="124"/>
      <c r="K13" s="124"/>
    </row>
    <row r="14" spans="2:11" x14ac:dyDescent="0.25">
      <c r="B14" s="134">
        <v>8</v>
      </c>
      <c r="C14" s="59" t="s">
        <v>138</v>
      </c>
      <c r="D14" s="92" t="s">
        <v>310</v>
      </c>
      <c r="E14" s="135" t="s">
        <v>311</v>
      </c>
      <c r="F14" s="135" t="s">
        <v>45</v>
      </c>
      <c r="G14" s="193" t="s">
        <v>312</v>
      </c>
      <c r="H14" s="124" t="str">
        <f>C14</f>
        <v>Onderwijs Primair</v>
      </c>
      <c r="I14" s="124" t="s">
        <v>313</v>
      </c>
      <c r="J14" s="117" t="s">
        <v>314</v>
      </c>
      <c r="K14" s="136" t="s">
        <v>315</v>
      </c>
    </row>
    <row r="15" spans="2:11" ht="30" x14ac:dyDescent="0.25">
      <c r="B15" s="134">
        <v>9</v>
      </c>
      <c r="C15" s="59" t="s">
        <v>139</v>
      </c>
      <c r="D15" s="92" t="s">
        <v>310</v>
      </c>
      <c r="E15" s="135" t="s">
        <v>311</v>
      </c>
      <c r="F15" s="135" t="s">
        <v>45</v>
      </c>
      <c r="G15" s="193" t="s">
        <v>316</v>
      </c>
      <c r="H15" s="124" t="s">
        <v>139</v>
      </c>
      <c r="I15" s="124" t="s">
        <v>313</v>
      </c>
      <c r="J15" s="117" t="s">
        <v>317</v>
      </c>
      <c r="K15" s="136" t="s">
        <v>318</v>
      </c>
    </row>
    <row r="16" spans="2:11" ht="30" x14ac:dyDescent="0.25">
      <c r="B16" s="134">
        <v>10</v>
      </c>
      <c r="C16" s="59" t="s">
        <v>140</v>
      </c>
      <c r="D16" s="92" t="s">
        <v>310</v>
      </c>
      <c r="E16" s="135" t="s">
        <v>311</v>
      </c>
      <c r="F16" s="135" t="s">
        <v>45</v>
      </c>
      <c r="G16" s="193" t="s">
        <v>319</v>
      </c>
      <c r="H16" s="124" t="str">
        <f>C16</f>
        <v>Onderwijs Uni/HBO</v>
      </c>
      <c r="I16" s="124" t="s">
        <v>313</v>
      </c>
      <c r="J16" s="117" t="s">
        <v>320</v>
      </c>
      <c r="K16" s="136" t="s">
        <v>213</v>
      </c>
    </row>
    <row r="17" spans="2:11" x14ac:dyDescent="0.25">
      <c r="B17" s="134">
        <v>11</v>
      </c>
      <c r="C17" s="59" t="s">
        <v>141</v>
      </c>
      <c r="D17" s="124"/>
      <c r="E17" s="124"/>
      <c r="F17" s="124"/>
      <c r="G17" s="193"/>
      <c r="H17" s="124"/>
      <c r="I17" s="124"/>
      <c r="J17" s="124"/>
      <c r="K17" s="124"/>
    </row>
    <row r="18" spans="2:11" ht="45" x14ac:dyDescent="0.25">
      <c r="B18" s="134">
        <v>12</v>
      </c>
      <c r="C18" s="59" t="s">
        <v>142</v>
      </c>
      <c r="D18" s="92" t="s">
        <v>321</v>
      </c>
      <c r="E18" s="135" t="s">
        <v>322</v>
      </c>
      <c r="F18" s="135" t="s">
        <v>323</v>
      </c>
      <c r="G18" s="193" t="s">
        <v>324</v>
      </c>
      <c r="H18" s="124" t="s">
        <v>142</v>
      </c>
      <c r="I18" s="124" t="s">
        <v>325</v>
      </c>
      <c r="J18" s="117" t="s">
        <v>326</v>
      </c>
      <c r="K18" s="136" t="s">
        <v>142</v>
      </c>
    </row>
    <row r="19" spans="2:11" ht="60" x14ac:dyDescent="0.25">
      <c r="B19" s="134">
        <v>13</v>
      </c>
      <c r="C19" s="59" t="s">
        <v>150</v>
      </c>
      <c r="D19" s="92" t="s">
        <v>327</v>
      </c>
      <c r="E19" s="135" t="s">
        <v>328</v>
      </c>
      <c r="F19" s="135" t="s">
        <v>323</v>
      </c>
      <c r="G19" s="193" t="s">
        <v>329</v>
      </c>
      <c r="H19" s="124" t="s">
        <v>150</v>
      </c>
      <c r="I19" s="124" t="s">
        <v>330</v>
      </c>
      <c r="J19" s="117" t="s">
        <v>331</v>
      </c>
      <c r="K19" s="137" t="s">
        <v>332</v>
      </c>
    </row>
    <row r="20" spans="2:11" ht="30" x14ac:dyDescent="0.25">
      <c r="B20" s="134">
        <v>14</v>
      </c>
      <c r="C20" s="59" t="s">
        <v>245</v>
      </c>
      <c r="D20" s="124"/>
      <c r="E20" s="124"/>
      <c r="F20" s="124"/>
      <c r="G20" s="193" t="s">
        <v>333</v>
      </c>
      <c r="H20" s="124"/>
      <c r="I20" s="124"/>
      <c r="J20" s="124"/>
      <c r="K20" s="124"/>
    </row>
    <row r="21" spans="2:11" ht="45" x14ac:dyDescent="0.25">
      <c r="B21" s="134">
        <v>15</v>
      </c>
      <c r="C21" s="59" t="s">
        <v>151</v>
      </c>
      <c r="D21" s="124"/>
      <c r="E21" s="135" t="s">
        <v>334</v>
      </c>
      <c r="F21" s="135" t="s">
        <v>335</v>
      </c>
      <c r="G21" s="193" t="s">
        <v>336</v>
      </c>
      <c r="H21" s="124"/>
      <c r="I21" s="124" t="s">
        <v>337</v>
      </c>
      <c r="J21" s="117"/>
      <c r="K21" s="124"/>
    </row>
    <row r="22" spans="2:11" x14ac:dyDescent="0.25">
      <c r="B22" s="134" t="s">
        <v>338</v>
      </c>
      <c r="C22" s="59"/>
      <c r="D22" s="124"/>
      <c r="E22" s="135"/>
      <c r="F22" s="135"/>
      <c r="G22" s="193" t="s">
        <v>339</v>
      </c>
      <c r="H22" s="124"/>
      <c r="I22" s="124"/>
      <c r="J22" s="124"/>
      <c r="K22" s="124"/>
    </row>
    <row r="23" spans="2:11" ht="30" x14ac:dyDescent="0.25">
      <c r="B23" s="134">
        <v>16</v>
      </c>
      <c r="C23" s="59" t="s">
        <v>247</v>
      </c>
      <c r="D23" s="124"/>
      <c r="E23" s="135" t="s">
        <v>340</v>
      </c>
      <c r="F23" s="135"/>
      <c r="G23" s="193"/>
      <c r="H23" s="124"/>
      <c r="I23" s="124"/>
      <c r="J23" s="117" t="s">
        <v>341</v>
      </c>
      <c r="K23" s="136" t="s">
        <v>31</v>
      </c>
    </row>
    <row r="24" spans="2:11" ht="30" x14ac:dyDescent="0.25">
      <c r="B24" s="134">
        <v>17</v>
      </c>
      <c r="C24" s="59" t="s">
        <v>152</v>
      </c>
      <c r="D24" s="124"/>
      <c r="E24" s="124"/>
      <c r="F24" s="124"/>
      <c r="G24" s="193"/>
      <c r="H24" s="124"/>
      <c r="I24" s="124"/>
      <c r="J24" s="117" t="s">
        <v>342</v>
      </c>
      <c r="K24" s="136" t="s">
        <v>143</v>
      </c>
    </row>
    <row r="25" spans="2:11" ht="30" x14ac:dyDescent="0.25">
      <c r="B25" s="134">
        <v>18</v>
      </c>
      <c r="C25" s="59" t="s">
        <v>153</v>
      </c>
      <c r="D25" s="124"/>
      <c r="E25" s="124"/>
      <c r="F25" s="124"/>
      <c r="G25" s="193"/>
      <c r="H25" s="124"/>
      <c r="I25" s="124"/>
      <c r="J25" s="117"/>
      <c r="K25" s="124"/>
    </row>
    <row r="26" spans="2:11" ht="30" x14ac:dyDescent="0.25">
      <c r="B26" s="134">
        <v>19</v>
      </c>
      <c r="C26" s="59" t="s">
        <v>170</v>
      </c>
      <c r="D26" s="124"/>
      <c r="E26" s="135" t="s">
        <v>343</v>
      </c>
      <c r="F26" s="135" t="s">
        <v>343</v>
      </c>
      <c r="G26" s="193" t="s">
        <v>344</v>
      </c>
      <c r="H26" s="124" t="s">
        <v>170</v>
      </c>
      <c r="I26" s="124" t="s">
        <v>345</v>
      </c>
      <c r="J26" s="117" t="s">
        <v>346</v>
      </c>
      <c r="K26" s="136" t="s">
        <v>232</v>
      </c>
    </row>
    <row r="27" spans="2:11" ht="30" x14ac:dyDescent="0.25">
      <c r="B27" s="134" t="s">
        <v>347</v>
      </c>
      <c r="C27" s="59"/>
      <c r="D27" s="124"/>
      <c r="E27" s="135" t="s">
        <v>348</v>
      </c>
      <c r="F27" s="135" t="s">
        <v>348</v>
      </c>
      <c r="G27" s="193" t="s">
        <v>349</v>
      </c>
      <c r="H27" s="124"/>
      <c r="I27" s="124"/>
      <c r="J27" s="124"/>
      <c r="K27" s="124"/>
    </row>
    <row r="28" spans="2:11" ht="45" x14ac:dyDescent="0.25">
      <c r="B28" s="134" t="s">
        <v>350</v>
      </c>
      <c r="C28" s="59"/>
      <c r="D28" s="124"/>
      <c r="E28" s="124"/>
      <c r="F28" s="124"/>
      <c r="G28" s="193"/>
      <c r="H28" s="124"/>
      <c r="I28" s="124"/>
      <c r="J28" s="117" t="s">
        <v>351</v>
      </c>
      <c r="K28" s="124"/>
    </row>
    <row r="29" spans="2:11" x14ac:dyDescent="0.25">
      <c r="B29" s="134">
        <v>20</v>
      </c>
      <c r="C29" s="59" t="s">
        <v>154</v>
      </c>
      <c r="D29" s="124"/>
      <c r="E29" s="124"/>
      <c r="F29" s="124"/>
      <c r="G29" s="193"/>
      <c r="H29" s="124"/>
      <c r="I29" s="124" t="s">
        <v>352</v>
      </c>
      <c r="J29" s="117"/>
      <c r="K29" s="124"/>
    </row>
    <row r="30" spans="2:11" ht="30" x14ac:dyDescent="0.25">
      <c r="B30" s="134">
        <v>21</v>
      </c>
      <c r="C30" s="59" t="s">
        <v>155</v>
      </c>
      <c r="D30" s="124"/>
      <c r="E30" s="135" t="s">
        <v>353</v>
      </c>
      <c r="F30" s="135" t="s">
        <v>353</v>
      </c>
      <c r="G30" s="193" t="s">
        <v>354</v>
      </c>
      <c r="H30" s="124"/>
      <c r="I30" s="124"/>
      <c r="J30" s="124"/>
      <c r="K30" s="124"/>
    </row>
    <row r="31" spans="2:11" ht="30" x14ac:dyDescent="0.25">
      <c r="B31" s="134">
        <v>22</v>
      </c>
      <c r="C31" s="59" t="s">
        <v>156</v>
      </c>
      <c r="D31" s="124"/>
      <c r="E31" s="135" t="s">
        <v>353</v>
      </c>
      <c r="F31" s="135" t="s">
        <v>353</v>
      </c>
      <c r="G31" s="193" t="s">
        <v>354</v>
      </c>
      <c r="H31" s="124"/>
      <c r="I31" s="124"/>
      <c r="J31" s="124"/>
      <c r="K31" s="136" t="s">
        <v>355</v>
      </c>
    </row>
    <row r="32" spans="2:11" ht="45" x14ac:dyDescent="0.25">
      <c r="B32" s="134">
        <v>23</v>
      </c>
      <c r="C32" s="59" t="s">
        <v>244</v>
      </c>
      <c r="D32" s="124"/>
      <c r="E32" s="124"/>
      <c r="F32" s="124" t="s">
        <v>335</v>
      </c>
      <c r="G32" s="193"/>
      <c r="H32" s="124"/>
      <c r="I32" s="138"/>
      <c r="J32" s="124"/>
      <c r="K32" s="136" t="s">
        <v>356</v>
      </c>
    </row>
    <row r="33" spans="2:11" ht="30" x14ac:dyDescent="0.25">
      <c r="B33" s="134">
        <v>24</v>
      </c>
      <c r="C33" s="59" t="s">
        <v>161</v>
      </c>
      <c r="D33" s="124"/>
      <c r="E33" s="124"/>
      <c r="F33" s="124"/>
      <c r="G33" s="193" t="s">
        <v>357</v>
      </c>
      <c r="H33" s="124"/>
      <c r="I33" s="124" t="s">
        <v>358</v>
      </c>
      <c r="J33" s="117"/>
      <c r="K33" s="13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FFFF00"/>
  </sheetPr>
  <dimension ref="B1:Y33"/>
  <sheetViews>
    <sheetView zoomScale="80" zoomScaleNormal="80" workbookViewId="0">
      <selection activeCell="W1" sqref="W1:Y1"/>
    </sheetView>
  </sheetViews>
  <sheetFormatPr defaultRowHeight="15" x14ac:dyDescent="0.25"/>
  <cols>
    <col min="2" max="2" width="23" bestFit="1" customWidth="1"/>
    <col min="3" max="3" width="51.42578125" bestFit="1" customWidth="1"/>
    <col min="17" max="17" width="9.140625" style="120"/>
    <col min="18" max="18" width="4.28515625" customWidth="1"/>
    <col min="19" max="19" width="13.28515625" customWidth="1"/>
    <col min="20" max="20" width="10.28515625" customWidth="1"/>
    <col min="23" max="23" width="9.140625" style="120"/>
    <col min="24" max="24" width="11.7109375" customWidth="1"/>
    <col min="25" max="25" width="10" customWidth="1"/>
  </cols>
  <sheetData>
    <row r="1" spans="2:25" x14ac:dyDescent="0.25">
      <c r="B1" s="2" t="s">
        <v>424</v>
      </c>
      <c r="W1" s="212" t="s">
        <v>440</v>
      </c>
      <c r="X1" s="212"/>
      <c r="Y1" s="212"/>
    </row>
    <row r="2" spans="2:25" ht="30" x14ac:dyDescent="0.25">
      <c r="B2" s="60"/>
      <c r="C2" s="61"/>
      <c r="D2" s="62"/>
      <c r="E2" s="62"/>
      <c r="F2" s="167" t="s">
        <v>382</v>
      </c>
      <c r="G2" s="167" t="s">
        <v>382</v>
      </c>
      <c r="H2" s="167" t="s">
        <v>382</v>
      </c>
      <c r="I2" s="167" t="s">
        <v>382</v>
      </c>
      <c r="J2" s="167" t="s">
        <v>382</v>
      </c>
      <c r="K2" s="167" t="s">
        <v>382</v>
      </c>
      <c r="L2" s="167" t="s">
        <v>382</v>
      </c>
      <c r="M2" s="167" t="s">
        <v>382</v>
      </c>
      <c r="N2" s="167" t="s">
        <v>382</v>
      </c>
      <c r="O2" s="167" t="s">
        <v>382</v>
      </c>
      <c r="P2" s="167" t="s">
        <v>382</v>
      </c>
      <c r="Q2" s="62"/>
      <c r="S2" s="62"/>
      <c r="T2" s="167" t="s">
        <v>382</v>
      </c>
      <c r="U2" s="62"/>
      <c r="W2" s="167" t="s">
        <v>382</v>
      </c>
      <c r="X2" s="62"/>
      <c r="Y2" s="167" t="s">
        <v>382</v>
      </c>
    </row>
    <row r="3" spans="2:25" ht="75" x14ac:dyDescent="0.25">
      <c r="B3" s="168" t="s">
        <v>387</v>
      </c>
      <c r="C3" s="169" t="s">
        <v>242</v>
      </c>
      <c r="D3" s="167" t="s">
        <v>371</v>
      </c>
      <c r="E3" s="167" t="s">
        <v>388</v>
      </c>
      <c r="F3" s="167" t="s">
        <v>372</v>
      </c>
      <c r="G3" s="167" t="s">
        <v>373</v>
      </c>
      <c r="H3" s="167" t="s">
        <v>374</v>
      </c>
      <c r="I3" s="167" t="s">
        <v>375</v>
      </c>
      <c r="J3" s="167" t="s">
        <v>376</v>
      </c>
      <c r="K3" s="167" t="s">
        <v>377</v>
      </c>
      <c r="L3" s="167" t="s">
        <v>391</v>
      </c>
      <c r="M3" s="167" t="s">
        <v>378</v>
      </c>
      <c r="N3" s="167" t="s">
        <v>379</v>
      </c>
      <c r="O3" s="167" t="s">
        <v>380</v>
      </c>
      <c r="P3" s="167" t="s">
        <v>392</v>
      </c>
      <c r="Q3" s="167" t="s">
        <v>390</v>
      </c>
      <c r="S3" s="167" t="s">
        <v>381</v>
      </c>
      <c r="T3" s="167" t="s">
        <v>389</v>
      </c>
      <c r="U3" s="167" t="s">
        <v>243</v>
      </c>
      <c r="W3" s="167" t="s">
        <v>392</v>
      </c>
      <c r="X3" s="167" t="s">
        <v>381</v>
      </c>
      <c r="Y3" s="167" t="s">
        <v>389</v>
      </c>
    </row>
    <row r="4" spans="2:25" x14ac:dyDescent="0.25">
      <c r="B4" s="58" t="s">
        <v>2</v>
      </c>
      <c r="C4" s="63" t="s">
        <v>145</v>
      </c>
      <c r="D4" s="170">
        <v>15.99806256766767</v>
      </c>
      <c r="E4" s="64">
        <v>39.882500339245496</v>
      </c>
      <c r="F4" s="114">
        <v>3.664492986051298</v>
      </c>
      <c r="G4" s="114">
        <v>0</v>
      </c>
      <c r="H4" s="114">
        <v>4.4609190751403345</v>
      </c>
      <c r="I4" s="114">
        <v>0.35911221421751505</v>
      </c>
      <c r="J4" s="114">
        <v>2.0725659970394203</v>
      </c>
      <c r="K4" s="114">
        <v>2.2139568119291657</v>
      </c>
      <c r="L4" s="114">
        <v>2.0657907216574007</v>
      </c>
      <c r="M4" s="114">
        <v>0.52833016561569868</v>
      </c>
      <c r="N4" s="114">
        <v>0.38742012862849051</v>
      </c>
      <c r="O4" s="114">
        <v>0.37569222443040828</v>
      </c>
      <c r="P4" s="114">
        <v>16.128280324709735</v>
      </c>
      <c r="Q4" s="175">
        <f t="shared" ref="Q4:Q28" si="0">P4/$P$28</f>
        <v>0.21421753897912404</v>
      </c>
      <c r="R4" s="179"/>
      <c r="S4" s="66">
        <v>0.40439491475009293</v>
      </c>
      <c r="T4" s="64">
        <v>23.754220014535761</v>
      </c>
      <c r="U4" s="170">
        <v>9.5285274194490501</v>
      </c>
      <c r="W4" s="211">
        <f>P4</f>
        <v>16.128280324709735</v>
      </c>
      <c r="X4" s="128">
        <f>W4/E4</f>
        <v>0.40439491475009293</v>
      </c>
      <c r="Y4" s="209">
        <f>E4-W4</f>
        <v>23.754220014535761</v>
      </c>
    </row>
    <row r="5" spans="2:25" x14ac:dyDescent="0.25">
      <c r="B5" s="58" t="s">
        <v>3</v>
      </c>
      <c r="C5" s="63" t="s">
        <v>146</v>
      </c>
      <c r="D5" s="170">
        <v>17.598881342389134</v>
      </c>
      <c r="E5" s="64">
        <v>2.9081488380443457</v>
      </c>
      <c r="F5" s="114">
        <v>0.30976148285582011</v>
      </c>
      <c r="G5" s="114">
        <v>0</v>
      </c>
      <c r="H5" s="114">
        <v>0.37322831001146711</v>
      </c>
      <c r="I5" s="114">
        <v>3.7351338782449631E-2</v>
      </c>
      <c r="J5" s="114">
        <v>0.1193361213268188</v>
      </c>
      <c r="K5" s="114">
        <v>4.6354098688502342E-2</v>
      </c>
      <c r="L5" s="114">
        <v>0.26961138839539517</v>
      </c>
      <c r="M5" s="114">
        <v>9.1203752358027024E-2</v>
      </c>
      <c r="N5" s="114">
        <v>2.2256457603747129E-2</v>
      </c>
      <c r="O5" s="114">
        <v>2.4219881271950801E-2</v>
      </c>
      <c r="P5" s="114">
        <v>1.293322831294178</v>
      </c>
      <c r="Q5" s="175">
        <f t="shared" si="0"/>
        <v>1.7178051748076736E-2</v>
      </c>
      <c r="R5" s="179"/>
      <c r="S5" s="66">
        <v>0.44472374122498626</v>
      </c>
      <c r="T5" s="64">
        <v>1.6148260067501676</v>
      </c>
      <c r="U5" s="170">
        <v>9.77224099042723</v>
      </c>
      <c r="W5" s="211">
        <f t="shared" ref="W5:W28" si="1">P5</f>
        <v>1.293322831294178</v>
      </c>
      <c r="X5" s="128">
        <f t="shared" ref="X5:X28" si="2">W5/E5</f>
        <v>0.44472374122498626</v>
      </c>
      <c r="Y5" s="209">
        <f t="shared" ref="Y5:Y28" si="3">E5-W5</f>
        <v>1.6148260067501676</v>
      </c>
    </row>
    <row r="6" spans="2:25" x14ac:dyDescent="0.25">
      <c r="B6" s="58" t="s">
        <v>3</v>
      </c>
      <c r="C6" s="63" t="s">
        <v>147</v>
      </c>
      <c r="D6" s="170">
        <v>12.449999999999998</v>
      </c>
      <c r="E6" s="64">
        <v>11.673382332795459</v>
      </c>
      <c r="F6" s="114">
        <v>1.0931778893152244</v>
      </c>
      <c r="G6" s="114">
        <v>0</v>
      </c>
      <c r="H6" s="114">
        <v>1.5132045784158887</v>
      </c>
      <c r="I6" s="114">
        <v>0.13353865757227454</v>
      </c>
      <c r="J6" s="114">
        <v>0.45149017344542619</v>
      </c>
      <c r="K6" s="114">
        <v>0.17014746943460951</v>
      </c>
      <c r="L6" s="114">
        <v>1.0918776332512083</v>
      </c>
      <c r="M6" s="114">
        <v>0.39061510151789525</v>
      </c>
      <c r="N6" s="114">
        <v>9.453485685038128E-2</v>
      </c>
      <c r="O6" s="114">
        <v>9.9879478327009816E-2</v>
      </c>
      <c r="P6" s="114">
        <v>5.0384658381299188</v>
      </c>
      <c r="Q6" s="175">
        <f t="shared" si="0"/>
        <v>6.6921440497346135E-2</v>
      </c>
      <c r="R6" s="179"/>
      <c r="S6" s="66">
        <v>0.4316200475996354</v>
      </c>
      <c r="T6" s="64">
        <v>6.6349164946655401</v>
      </c>
      <c r="U6" s="170">
        <v>7.0763304073845381</v>
      </c>
      <c r="W6" s="211">
        <f t="shared" si="1"/>
        <v>5.0384658381299188</v>
      </c>
      <c r="X6" s="128">
        <f t="shared" si="2"/>
        <v>0.4316200475996354</v>
      </c>
      <c r="Y6" s="209">
        <f t="shared" si="3"/>
        <v>6.6349164946655401</v>
      </c>
    </row>
    <row r="7" spans="2:25" x14ac:dyDescent="0.25">
      <c r="B7" s="58" t="s">
        <v>112</v>
      </c>
      <c r="C7" s="63" t="s">
        <v>383</v>
      </c>
      <c r="D7" s="170">
        <v>18.994552529182887</v>
      </c>
      <c r="E7" s="64">
        <v>8.7542773915167338</v>
      </c>
      <c r="F7" s="114">
        <v>0.61340128521490278</v>
      </c>
      <c r="G7" s="114">
        <v>0</v>
      </c>
      <c r="H7" s="114">
        <v>0.5423388009170802</v>
      </c>
      <c r="I7" s="114">
        <v>4.3450090704082844E-2</v>
      </c>
      <c r="J7" s="114">
        <v>0.34026370701245562</v>
      </c>
      <c r="K7" s="114">
        <v>0.47143682136858672</v>
      </c>
      <c r="L7" s="114">
        <v>1.4727106014841262</v>
      </c>
      <c r="M7" s="114">
        <v>0.3264114385893499</v>
      </c>
      <c r="N7" s="114">
        <v>6.8859311036390605E-2</v>
      </c>
      <c r="O7" s="114">
        <v>5.7964696783916289E-2</v>
      </c>
      <c r="P7" s="114">
        <v>3.936836753110891</v>
      </c>
      <c r="Q7" s="175">
        <f t="shared" si="0"/>
        <v>5.2289485526979658E-2</v>
      </c>
      <c r="R7" s="179"/>
      <c r="S7" s="66">
        <v>0.44970436474012726</v>
      </c>
      <c r="T7" s="64">
        <v>4.8174406384058424</v>
      </c>
      <c r="U7" s="170">
        <v>10.452619350523717</v>
      </c>
      <c r="W7" s="211">
        <f t="shared" si="1"/>
        <v>3.936836753110891</v>
      </c>
      <c r="X7" s="128">
        <f t="shared" si="2"/>
        <v>0.44970436474012726</v>
      </c>
      <c r="Y7" s="209">
        <f t="shared" si="3"/>
        <v>4.8174406384058432</v>
      </c>
    </row>
    <row r="8" spans="2:25" x14ac:dyDescent="0.25">
      <c r="B8" s="58" t="s">
        <v>112</v>
      </c>
      <c r="C8" s="63" t="s">
        <v>142</v>
      </c>
      <c r="D8" s="170">
        <v>26.37874251497006</v>
      </c>
      <c r="E8" s="64">
        <v>6.8384274781526937</v>
      </c>
      <c r="F8" s="114">
        <v>0.4325378178305741</v>
      </c>
      <c r="G8" s="114">
        <v>0</v>
      </c>
      <c r="H8" s="114">
        <v>0.16170922279454708</v>
      </c>
      <c r="I8" s="114">
        <v>1.8345819511207305E-2</v>
      </c>
      <c r="J8" s="114">
        <v>0.29929138743687955</v>
      </c>
      <c r="K8" s="114">
        <v>0.35664391927246319</v>
      </c>
      <c r="L8" s="114">
        <v>0.78020240052436962</v>
      </c>
      <c r="M8" s="114">
        <v>0.30890455152605489</v>
      </c>
      <c r="N8" s="114">
        <v>0.14018558770418821</v>
      </c>
      <c r="O8" s="114">
        <v>2.9983177286011329E-2</v>
      </c>
      <c r="P8" s="114">
        <v>2.5278038838862957</v>
      </c>
      <c r="Q8" s="175">
        <f t="shared" si="0"/>
        <v>3.3574560717324294E-2</v>
      </c>
      <c r="R8" s="179"/>
      <c r="S8" s="66">
        <v>0.36964695347901044</v>
      </c>
      <c r="T8" s="64">
        <v>4.3106235942663975</v>
      </c>
      <c r="U8" s="170">
        <v>16.627920707704124</v>
      </c>
      <c r="W8" s="211">
        <f t="shared" si="1"/>
        <v>2.5278038838862957</v>
      </c>
      <c r="X8" s="128">
        <f t="shared" si="2"/>
        <v>0.3696469534790105</v>
      </c>
      <c r="Y8" s="209">
        <f t="shared" si="3"/>
        <v>4.3106235942663975</v>
      </c>
    </row>
    <row r="9" spans="2:25" x14ac:dyDescent="0.25">
      <c r="B9" s="58" t="s">
        <v>112</v>
      </c>
      <c r="C9" s="63" t="s">
        <v>157</v>
      </c>
      <c r="D9" s="170">
        <v>18.994552529182883</v>
      </c>
      <c r="E9" s="64">
        <v>11.035994363007699</v>
      </c>
      <c r="F9" s="114">
        <v>1.116376686860141</v>
      </c>
      <c r="G9" s="114">
        <v>0</v>
      </c>
      <c r="H9" s="114">
        <v>1.1656494824518284</v>
      </c>
      <c r="I9" s="114">
        <v>9.0547383368390716E-2</v>
      </c>
      <c r="J9" s="114">
        <v>0.94137508827427574</v>
      </c>
      <c r="K9" s="114">
        <v>0.38898098542392562</v>
      </c>
      <c r="L9" s="114">
        <v>0.7235501230607897</v>
      </c>
      <c r="M9" s="114">
        <v>0.3250541458261737</v>
      </c>
      <c r="N9" s="114">
        <v>7.6707337470168724E-2</v>
      </c>
      <c r="O9" s="114">
        <v>8.0171106113005333E-2</v>
      </c>
      <c r="P9" s="114">
        <v>4.9084123388486987</v>
      </c>
      <c r="Q9" s="175">
        <f t="shared" si="0"/>
        <v>6.5194056052709268E-2</v>
      </c>
      <c r="R9" s="179"/>
      <c r="S9" s="66">
        <v>0.44476394037510025</v>
      </c>
      <c r="T9" s="64">
        <v>6.1275820241590004</v>
      </c>
      <c r="U9" s="170">
        <v>10.546460500641677</v>
      </c>
      <c r="W9" s="211">
        <f t="shared" si="1"/>
        <v>4.9084123388486987</v>
      </c>
      <c r="X9" s="128">
        <f t="shared" si="2"/>
        <v>0.44476394037510025</v>
      </c>
      <c r="Y9" s="209">
        <f t="shared" si="3"/>
        <v>6.1275820241590004</v>
      </c>
    </row>
    <row r="10" spans="2:25" x14ac:dyDescent="0.25">
      <c r="B10" s="58" t="s">
        <v>45</v>
      </c>
      <c r="C10" s="63" t="s">
        <v>138</v>
      </c>
      <c r="D10" s="170">
        <v>10.309708737864078</v>
      </c>
      <c r="E10" s="64">
        <v>4.0564186555740287</v>
      </c>
      <c r="F10" s="114">
        <v>0.2589996455570267</v>
      </c>
      <c r="G10" s="114">
        <v>0</v>
      </c>
      <c r="H10" s="114">
        <v>0.52393160146549567</v>
      </c>
      <c r="I10" s="114">
        <v>6.4155403594888485E-2</v>
      </c>
      <c r="J10" s="114">
        <v>0.34383800866502101</v>
      </c>
      <c r="K10" s="114">
        <v>0.18968323299797529</v>
      </c>
      <c r="L10" s="114">
        <v>0.3970595487583406</v>
      </c>
      <c r="M10" s="114">
        <v>7.6789890736271224E-2</v>
      </c>
      <c r="N10" s="114">
        <v>4.2651299187409543E-2</v>
      </c>
      <c r="O10" s="114">
        <v>3.4548798745371492E-2</v>
      </c>
      <c r="P10" s="114">
        <v>1.9316574297077997</v>
      </c>
      <c r="Q10" s="175">
        <f t="shared" si="0"/>
        <v>2.5656479947758618E-2</v>
      </c>
      <c r="R10" s="179"/>
      <c r="S10" s="188">
        <v>0.4761977482411634</v>
      </c>
      <c r="T10" s="64">
        <v>2.1247612258662287</v>
      </c>
      <c r="U10" s="170">
        <v>5.4002486518709567</v>
      </c>
      <c r="W10" s="211">
        <f t="shared" si="1"/>
        <v>1.9316574297077997</v>
      </c>
      <c r="X10" s="128">
        <f t="shared" si="2"/>
        <v>0.4761977482411634</v>
      </c>
      <c r="Y10" s="209">
        <f t="shared" si="3"/>
        <v>2.1247612258662292</v>
      </c>
    </row>
    <row r="11" spans="2:25" x14ac:dyDescent="0.25">
      <c r="B11" s="58" t="s">
        <v>45</v>
      </c>
      <c r="C11" s="63" t="s">
        <v>139</v>
      </c>
      <c r="D11" s="170">
        <v>10.568295114656031</v>
      </c>
      <c r="E11" s="64">
        <v>4.1581610645563307</v>
      </c>
      <c r="F11" s="114">
        <v>0.36395335406922141</v>
      </c>
      <c r="G11" s="114">
        <v>0</v>
      </c>
      <c r="H11" s="114">
        <v>0.26342116374916075</v>
      </c>
      <c r="I11" s="114">
        <v>2.2261607461586331E-2</v>
      </c>
      <c r="J11" s="114">
        <v>0.45510781124746152</v>
      </c>
      <c r="K11" s="114">
        <v>0.25939552405477545</v>
      </c>
      <c r="L11" s="114">
        <v>0.58183278982108289</v>
      </c>
      <c r="M11" s="114">
        <v>8.2453717095290646E-2</v>
      </c>
      <c r="N11" s="114">
        <v>4.4926355723491011E-2</v>
      </c>
      <c r="O11" s="114">
        <v>3.7314398049913614E-2</v>
      </c>
      <c r="P11" s="114">
        <v>2.1106667212719836</v>
      </c>
      <c r="Q11" s="175">
        <f t="shared" si="0"/>
        <v>2.8034100445495477E-2</v>
      </c>
      <c r="R11" s="179"/>
      <c r="S11" s="188">
        <v>0.50759619180292348</v>
      </c>
      <c r="T11" s="64">
        <v>2.0474943432843471</v>
      </c>
      <c r="U11" s="170">
        <v>5.2038687606071896</v>
      </c>
      <c r="W11" s="211">
        <f t="shared" si="1"/>
        <v>2.1106667212719836</v>
      </c>
      <c r="X11" s="128">
        <f t="shared" si="2"/>
        <v>0.50759619180292348</v>
      </c>
      <c r="Y11" s="209">
        <f t="shared" si="3"/>
        <v>2.0474943432843471</v>
      </c>
    </row>
    <row r="12" spans="2:25" x14ac:dyDescent="0.25">
      <c r="B12" s="58" t="s">
        <v>45</v>
      </c>
      <c r="C12" s="63" t="s">
        <v>140</v>
      </c>
      <c r="D12" s="170">
        <v>9.5774462660472981</v>
      </c>
      <c r="E12" s="64">
        <v>1.6235816804318361</v>
      </c>
      <c r="F12" s="114">
        <v>0.15522216521707019</v>
      </c>
      <c r="G12" s="114">
        <v>0</v>
      </c>
      <c r="H12" s="114">
        <v>7.5443172168844774E-2</v>
      </c>
      <c r="I12" s="114">
        <v>6.1914258329870322E-3</v>
      </c>
      <c r="J12" s="114">
        <v>0.17362537227526367</v>
      </c>
      <c r="K12" s="114">
        <v>9.8198962217938571E-2</v>
      </c>
      <c r="L12" s="114">
        <v>0.25622852129818824</v>
      </c>
      <c r="M12" s="114">
        <v>3.2736361500774018E-2</v>
      </c>
      <c r="N12" s="114">
        <v>1.7876573026386091E-2</v>
      </c>
      <c r="O12" s="114">
        <v>1.5218600745079722E-2</v>
      </c>
      <c r="P12" s="114">
        <v>0.83074115428253237</v>
      </c>
      <c r="Q12" s="175">
        <f t="shared" si="0"/>
        <v>1.1033992590421053E-2</v>
      </c>
      <c r="R12" s="179"/>
      <c r="S12" s="188">
        <v>0.51167191912486598</v>
      </c>
      <c r="T12" s="64">
        <v>0.79284052614930367</v>
      </c>
      <c r="U12" s="170">
        <v>4.6769359547835956</v>
      </c>
      <c r="W12" s="211">
        <f t="shared" si="1"/>
        <v>0.83074115428253237</v>
      </c>
      <c r="X12" s="128">
        <f t="shared" si="2"/>
        <v>0.51167191912486587</v>
      </c>
      <c r="Y12" s="209">
        <f t="shared" si="3"/>
        <v>0.79284052614930378</v>
      </c>
    </row>
    <row r="13" spans="2:25" x14ac:dyDescent="0.25">
      <c r="B13" s="58" t="s">
        <v>45</v>
      </c>
      <c r="C13" s="63" t="s">
        <v>141</v>
      </c>
      <c r="D13" s="170">
        <v>10.148964529209358</v>
      </c>
      <c r="E13" s="64">
        <v>2.4234601455027334</v>
      </c>
      <c r="F13" s="114">
        <v>0.15473632580904428</v>
      </c>
      <c r="G13" s="114">
        <v>0</v>
      </c>
      <c r="H13" s="114">
        <v>0.31301684143876168</v>
      </c>
      <c r="I13" s="114">
        <v>3.8328899685245429E-2</v>
      </c>
      <c r="J13" s="114">
        <v>0.20542201909156338</v>
      </c>
      <c r="K13" s="114">
        <v>0.11332404134593717</v>
      </c>
      <c r="L13" s="114">
        <v>0.23721860919973686</v>
      </c>
      <c r="M13" s="114">
        <v>4.5877227075943418E-2</v>
      </c>
      <c r="N13" s="114">
        <v>2.5481522621577872E-2</v>
      </c>
      <c r="O13" s="114">
        <v>2.0640777972793903E-2</v>
      </c>
      <c r="P13" s="114">
        <v>1.154046264240604</v>
      </c>
      <c r="Q13" s="175">
        <f t="shared" si="0"/>
        <v>1.5328165533861609E-2</v>
      </c>
      <c r="R13" s="179"/>
      <c r="S13" s="188">
        <v>0.47619774824116345</v>
      </c>
      <c r="T13" s="64">
        <v>1.2694138812621294</v>
      </c>
      <c r="U13" s="170">
        <v>5.3160504734204226</v>
      </c>
      <c r="W13" s="211">
        <f t="shared" si="1"/>
        <v>1.154046264240604</v>
      </c>
      <c r="X13" s="128">
        <f t="shared" si="2"/>
        <v>0.47619774824116345</v>
      </c>
      <c r="Y13" s="209">
        <f t="shared" si="3"/>
        <v>1.2694138812621294</v>
      </c>
    </row>
    <row r="14" spans="2:25" x14ac:dyDescent="0.25">
      <c r="B14" s="58" t="s">
        <v>8</v>
      </c>
      <c r="C14" s="63" t="s">
        <v>405</v>
      </c>
      <c r="D14" s="170">
        <v>11.242465753424657</v>
      </c>
      <c r="E14" s="64">
        <v>6.0642401769056704</v>
      </c>
      <c r="F14" s="114">
        <v>0.70255578664991603</v>
      </c>
      <c r="G14" s="114">
        <v>0</v>
      </c>
      <c r="H14" s="114">
        <v>0.53739853420682382</v>
      </c>
      <c r="I14" s="114">
        <v>4.8159380670328759E-2</v>
      </c>
      <c r="J14" s="114">
        <v>7.8503318547010939E-2</v>
      </c>
      <c r="K14" s="114">
        <v>5.4999855754609833E-2</v>
      </c>
      <c r="L14" s="114">
        <v>0.7222435558927266</v>
      </c>
      <c r="M14" s="114">
        <v>0.19942480244093244</v>
      </c>
      <c r="N14" s="114">
        <v>8.1708767724479797E-2</v>
      </c>
      <c r="O14" s="114">
        <v>4.6378091842101149E-2</v>
      </c>
      <c r="P14" s="114">
        <v>2.4713720937289292</v>
      </c>
      <c r="Q14" s="175">
        <f t="shared" si="0"/>
        <v>3.2825027663315014E-2</v>
      </c>
      <c r="R14" s="179"/>
      <c r="S14" s="66">
        <v>0.40753202736603483</v>
      </c>
      <c r="T14" s="64">
        <v>3.5928680831767408</v>
      </c>
      <c r="U14" s="170">
        <v>6.6608008923382904</v>
      </c>
      <c r="W14" s="211">
        <f t="shared" si="1"/>
        <v>2.4713720937289292</v>
      </c>
      <c r="X14" s="128">
        <f t="shared" si="2"/>
        <v>0.40753202736603478</v>
      </c>
      <c r="Y14" s="209">
        <f t="shared" si="3"/>
        <v>3.5928680831767412</v>
      </c>
    </row>
    <row r="15" spans="2:25" x14ac:dyDescent="0.25">
      <c r="B15" s="58" t="s">
        <v>136</v>
      </c>
      <c r="C15" s="63" t="s">
        <v>384</v>
      </c>
      <c r="D15" s="170">
        <v>53.122529644268781</v>
      </c>
      <c r="E15" s="64">
        <v>1.4189188075074783</v>
      </c>
      <c r="F15" s="114">
        <v>0.16438491714050782</v>
      </c>
      <c r="G15" s="114">
        <v>0</v>
      </c>
      <c r="H15" s="114">
        <v>0.12574120830783095</v>
      </c>
      <c r="I15" s="114">
        <v>1.1268394555228468E-2</v>
      </c>
      <c r="J15" s="114">
        <v>1.8368308623775857E-2</v>
      </c>
      <c r="K15" s="114">
        <v>1.2868937816416605E-2</v>
      </c>
      <c r="L15" s="114">
        <v>0.16899148700607439</v>
      </c>
      <c r="M15" s="114">
        <v>4.6661674770818354E-2</v>
      </c>
      <c r="N15" s="114">
        <v>1.9118323793316978E-2</v>
      </c>
      <c r="O15" s="114">
        <v>1.0851606277349808E-2</v>
      </c>
      <c r="P15" s="114">
        <v>0.57825485829131917</v>
      </c>
      <c r="Q15" s="175">
        <f t="shared" si="0"/>
        <v>7.6804426852692294E-3</v>
      </c>
      <c r="R15" s="179"/>
      <c r="S15" s="66">
        <v>0.40753202736603489</v>
      </c>
      <c r="T15" s="64">
        <v>0.84066394921615906</v>
      </c>
      <c r="U15" s="170">
        <v>31.473397439527634</v>
      </c>
      <c r="W15" s="211">
        <f t="shared" si="1"/>
        <v>0.57825485829131917</v>
      </c>
      <c r="X15" s="128">
        <f t="shared" si="2"/>
        <v>0.40753202736603483</v>
      </c>
      <c r="Y15" s="209">
        <f t="shared" si="3"/>
        <v>0.84066394921615917</v>
      </c>
    </row>
    <row r="16" spans="2:25" x14ac:dyDescent="0.25">
      <c r="B16" s="58" t="s">
        <v>136</v>
      </c>
      <c r="C16" s="63" t="s">
        <v>385</v>
      </c>
      <c r="D16" s="170">
        <v>223.11462450592884</v>
      </c>
      <c r="E16" s="64">
        <v>2.9695208777343458</v>
      </c>
      <c r="F16" s="114">
        <v>0.34402563476543091</v>
      </c>
      <c r="G16" s="114">
        <v>0</v>
      </c>
      <c r="H16" s="114">
        <v>0.26315187400860457</v>
      </c>
      <c r="I16" s="114">
        <v>2.3582556460069064E-2</v>
      </c>
      <c r="J16" s="114">
        <v>3.8441294638123798E-2</v>
      </c>
      <c r="K16" s="114">
        <v>2.6932181966946512E-2</v>
      </c>
      <c r="L16" s="114">
        <v>0.35366628884525902</v>
      </c>
      <c r="M16" s="114">
        <v>9.7653802803135265E-2</v>
      </c>
      <c r="N16" s="114">
        <v>4.0010930400780409E-2</v>
      </c>
      <c r="O16" s="114">
        <v>2.2710299720495812E-2</v>
      </c>
      <c r="P16" s="114">
        <v>1.2101748636088452</v>
      </c>
      <c r="Q16" s="175">
        <f t="shared" si="0"/>
        <v>1.6073671575481469E-2</v>
      </c>
      <c r="R16" s="179"/>
      <c r="S16" s="66">
        <v>0.40753202736603478</v>
      </c>
      <c r="T16" s="64">
        <v>1.7593460141255008</v>
      </c>
      <c r="U16" s="170">
        <v>132.18826924601606</v>
      </c>
      <c r="W16" s="211">
        <f t="shared" si="1"/>
        <v>1.2101748636088452</v>
      </c>
      <c r="X16" s="128">
        <f t="shared" si="2"/>
        <v>0.40753202736603483</v>
      </c>
      <c r="Y16" s="209">
        <f t="shared" si="3"/>
        <v>1.7593460141255006</v>
      </c>
    </row>
    <row r="17" spans="2:25" x14ac:dyDescent="0.25">
      <c r="B17" s="58" t="s">
        <v>136</v>
      </c>
      <c r="C17" s="63" t="s">
        <v>151</v>
      </c>
      <c r="D17" s="170">
        <v>9.0973436115065383</v>
      </c>
      <c r="E17" s="64">
        <v>1.7129716651100677</v>
      </c>
      <c r="F17" s="114">
        <v>0.1284953865591261</v>
      </c>
      <c r="G17" s="114">
        <v>0</v>
      </c>
      <c r="H17" s="114">
        <v>0.25230044173648147</v>
      </c>
      <c r="I17" s="114">
        <v>2.2025228685721449E-2</v>
      </c>
      <c r="J17" s="114">
        <v>2.7741730612873227E-2</v>
      </c>
      <c r="K17" s="114">
        <v>1.970028031626727E-2</v>
      </c>
      <c r="L17" s="114">
        <v>0.18851148219850333</v>
      </c>
      <c r="M17" s="114">
        <v>5.5604382183443067E-2</v>
      </c>
      <c r="N17" s="114">
        <v>2.167962117487993E-2</v>
      </c>
      <c r="O17" s="114">
        <v>1.189054935171335E-2</v>
      </c>
      <c r="P17" s="114">
        <v>0.72794910281900915</v>
      </c>
      <c r="Q17" s="175">
        <f t="shared" si="0"/>
        <v>9.6686976024987943E-3</v>
      </c>
      <c r="R17" s="179"/>
      <c r="S17" s="66">
        <v>0.42496272276181202</v>
      </c>
      <c r="T17" s="64">
        <v>0.98502256229105845</v>
      </c>
      <c r="U17" s="170">
        <v>5.2313117004609433</v>
      </c>
      <c r="W17" s="211">
        <f t="shared" si="1"/>
        <v>0.72794910281900915</v>
      </c>
      <c r="X17" s="128">
        <f t="shared" si="2"/>
        <v>0.42496272276181196</v>
      </c>
      <c r="Y17" s="209">
        <f t="shared" si="3"/>
        <v>0.98502256229105856</v>
      </c>
    </row>
    <row r="18" spans="2:25" x14ac:dyDescent="0.25">
      <c r="B18" s="58" t="s">
        <v>62</v>
      </c>
      <c r="C18" s="63" t="s">
        <v>163</v>
      </c>
      <c r="D18" s="170">
        <v>4.1351561870484277</v>
      </c>
      <c r="E18" s="64">
        <v>0.63549211977164866</v>
      </c>
      <c r="F18" s="114">
        <v>4.7670260546948111E-2</v>
      </c>
      <c r="G18" s="114">
        <v>0</v>
      </c>
      <c r="H18" s="114">
        <v>9.3600463921355972E-2</v>
      </c>
      <c r="I18" s="114">
        <v>8.171097952776164E-3</v>
      </c>
      <c r="J18" s="114">
        <v>1.0291852196035038E-2</v>
      </c>
      <c r="K18" s="114">
        <v>7.3085697523641961E-3</v>
      </c>
      <c r="L18" s="114">
        <v>6.9935518411464601E-2</v>
      </c>
      <c r="M18" s="114">
        <v>2.0628564629572306E-2</v>
      </c>
      <c r="N18" s="114">
        <v>8.0428816756787994E-3</v>
      </c>
      <c r="O18" s="114">
        <v>4.4112524256402011E-3</v>
      </c>
      <c r="P18" s="114">
        <v>0.27006046151183538</v>
      </c>
      <c r="Q18" s="175">
        <f t="shared" si="0"/>
        <v>3.586971845473116E-3</v>
      </c>
      <c r="R18" s="179"/>
      <c r="S18" s="66">
        <v>0.42496272276181207</v>
      </c>
      <c r="T18" s="64">
        <v>0.36543165825981327</v>
      </c>
      <c r="U18" s="170">
        <v>2.377868954754975</v>
      </c>
      <c r="W18" s="211">
        <f t="shared" si="1"/>
        <v>0.27006046151183538</v>
      </c>
      <c r="X18" s="128">
        <f t="shared" si="2"/>
        <v>0.42496272276181202</v>
      </c>
      <c r="Y18" s="209">
        <f t="shared" si="3"/>
        <v>0.36543165825981327</v>
      </c>
    </row>
    <row r="19" spans="2:25" x14ac:dyDescent="0.25">
      <c r="B19" s="58" t="s">
        <v>136</v>
      </c>
      <c r="C19" s="63" t="s">
        <v>169</v>
      </c>
      <c r="D19" s="170">
        <v>17.283870967741937</v>
      </c>
      <c r="E19" s="64">
        <v>15.197518588696518</v>
      </c>
      <c r="F19" s="114">
        <v>1.7266188918760268</v>
      </c>
      <c r="G19" s="114">
        <v>0</v>
      </c>
      <c r="H19" s="114">
        <v>0.97049725283944388</v>
      </c>
      <c r="I19" s="114">
        <v>7.6377624334413127E-2</v>
      </c>
      <c r="J19" s="114">
        <v>1.5154210452509929</v>
      </c>
      <c r="K19" s="114">
        <v>0.63398317603662391</v>
      </c>
      <c r="L19" s="114">
        <v>1.4100248564437012</v>
      </c>
      <c r="M19" s="114">
        <v>0.4767106905488967</v>
      </c>
      <c r="N19" s="114">
        <v>0.11112220175804945</v>
      </c>
      <c r="O19" s="114">
        <v>0.12121137485452621</v>
      </c>
      <c r="P19" s="114">
        <v>7.0419671139426745</v>
      </c>
      <c r="Q19" s="175">
        <f t="shared" si="0"/>
        <v>9.3532158069547552E-2</v>
      </c>
      <c r="R19" s="179"/>
      <c r="S19" s="66">
        <v>0.46336295447470544</v>
      </c>
      <c r="T19" s="64">
        <v>8.1555514747538442</v>
      </c>
      <c r="U19" s="170">
        <v>9.2751654513694461</v>
      </c>
      <c r="W19" s="211">
        <f t="shared" si="1"/>
        <v>7.0419671139426745</v>
      </c>
      <c r="X19" s="128">
        <f t="shared" si="2"/>
        <v>0.46336295447470544</v>
      </c>
      <c r="Y19" s="209">
        <f t="shared" si="3"/>
        <v>8.1555514747538425</v>
      </c>
    </row>
    <row r="20" spans="2:25" x14ac:dyDescent="0.25">
      <c r="B20" s="58" t="s">
        <v>6</v>
      </c>
      <c r="C20" s="63" t="s">
        <v>386</v>
      </c>
      <c r="D20" s="170">
        <v>11.85967741935484</v>
      </c>
      <c r="E20" s="64">
        <v>1.6722234108870968</v>
      </c>
      <c r="F20" s="114">
        <v>0.13486865454484898</v>
      </c>
      <c r="G20" s="114">
        <v>0</v>
      </c>
      <c r="H20" s="114">
        <v>9.4279137021765894E-2</v>
      </c>
      <c r="I20" s="114">
        <v>7.9585405835197135E-3</v>
      </c>
      <c r="J20" s="114">
        <v>8.5003612394869782E-2</v>
      </c>
      <c r="K20" s="114">
        <v>8.1289675191829461E-2</v>
      </c>
      <c r="L20" s="114">
        <v>0.2215598916477502</v>
      </c>
      <c r="M20" s="114">
        <v>2.8029354157384764E-2</v>
      </c>
      <c r="N20" s="114">
        <v>2.0236711530718918E-2</v>
      </c>
      <c r="O20" s="114">
        <v>2.0716768086109956E-2</v>
      </c>
      <c r="P20" s="114">
        <v>0.6939423451587976</v>
      </c>
      <c r="Q20" s="175">
        <f t="shared" si="0"/>
        <v>9.2170162212253624E-3</v>
      </c>
      <c r="R20" s="179"/>
      <c r="S20" s="66">
        <v>0.4149818383362236</v>
      </c>
      <c r="T20" s="64">
        <v>0.9782810657282992</v>
      </c>
      <c r="U20" s="170">
        <v>6.9381266817963683</v>
      </c>
      <c r="W20" s="211">
        <f t="shared" si="1"/>
        <v>0.6939423451587976</v>
      </c>
      <c r="X20" s="128">
        <f t="shared" si="2"/>
        <v>0.4149818383362236</v>
      </c>
      <c r="Y20" s="209">
        <f t="shared" si="3"/>
        <v>0.9782810657282992</v>
      </c>
    </row>
    <row r="21" spans="2:25" x14ac:dyDescent="0.25">
      <c r="B21" s="58" t="s">
        <v>6</v>
      </c>
      <c r="C21" s="63" t="s">
        <v>168</v>
      </c>
      <c r="D21" s="170">
        <v>11.826246334310852</v>
      </c>
      <c r="E21" s="64">
        <v>4.6777864262201101</v>
      </c>
      <c r="F21" s="114">
        <v>0.37727420716935472</v>
      </c>
      <c r="G21" s="114">
        <v>0</v>
      </c>
      <c r="H21" s="114">
        <v>0.26373130800878281</v>
      </c>
      <c r="I21" s="114">
        <v>2.2262786701665146E-2</v>
      </c>
      <c r="J21" s="114">
        <v>0.23778446208300569</v>
      </c>
      <c r="K21" s="114">
        <v>0.22739529702102412</v>
      </c>
      <c r="L21" s="114">
        <v>0.61977953842593303</v>
      </c>
      <c r="M21" s="114">
        <v>7.8407784246708592E-2</v>
      </c>
      <c r="N21" s="114">
        <v>5.6609071427550013E-2</v>
      </c>
      <c r="O21" s="114">
        <v>5.7951955413030699E-2</v>
      </c>
      <c r="P21" s="114">
        <v>1.9411964104970545</v>
      </c>
      <c r="Q21" s="175">
        <f t="shared" si="0"/>
        <v>2.5783177707712147E-2</v>
      </c>
      <c r="R21" s="179"/>
      <c r="S21" s="66">
        <v>0.41498183833622349</v>
      </c>
      <c r="T21" s="64">
        <v>2.7365900157230558</v>
      </c>
      <c r="U21" s="170">
        <v>6.9185688898815094</v>
      </c>
      <c r="W21" s="211">
        <f t="shared" si="1"/>
        <v>1.9411964104970545</v>
      </c>
      <c r="X21" s="128">
        <f t="shared" si="2"/>
        <v>0.41498183833622354</v>
      </c>
      <c r="Y21" s="209">
        <f t="shared" si="3"/>
        <v>2.7365900157230554</v>
      </c>
    </row>
    <row r="22" spans="2:25" x14ac:dyDescent="0.25">
      <c r="B22" s="58" t="s">
        <v>6</v>
      </c>
      <c r="C22" s="63" t="s">
        <v>156</v>
      </c>
      <c r="D22" s="170">
        <v>11.85967741935484</v>
      </c>
      <c r="E22" s="64">
        <v>2.0401400208466627</v>
      </c>
      <c r="F22" s="114">
        <v>0.1645419732215834</v>
      </c>
      <c r="G22" s="114">
        <v>0</v>
      </c>
      <c r="H22" s="114">
        <v>0.11502209532334862</v>
      </c>
      <c r="I22" s="114">
        <v>9.7095501990117506E-3</v>
      </c>
      <c r="J22" s="114">
        <v>0.10370580296523547</v>
      </c>
      <c r="K22" s="114">
        <v>9.9174738590999525E-2</v>
      </c>
      <c r="L22" s="114">
        <v>0.27030670604308621</v>
      </c>
      <c r="M22" s="114">
        <v>3.4196272341762056E-2</v>
      </c>
      <c r="N22" s="114">
        <v>2.4689120374320778E-2</v>
      </c>
      <c r="O22" s="114">
        <v>2.5274797254901876E-2</v>
      </c>
      <c r="P22" s="114">
        <v>0.84662105631424978</v>
      </c>
      <c r="Q22" s="175">
        <f t="shared" si="0"/>
        <v>1.1244911142428881E-2</v>
      </c>
      <c r="R22" s="179"/>
      <c r="S22" s="66">
        <v>0.4149818383362236</v>
      </c>
      <c r="T22" s="64">
        <v>1.1935189645324131</v>
      </c>
      <c r="U22" s="170">
        <v>6.9381266817963683</v>
      </c>
      <c r="W22" s="211">
        <f t="shared" si="1"/>
        <v>0.84662105631424978</v>
      </c>
      <c r="X22" s="128">
        <f t="shared" si="2"/>
        <v>0.41498183833622365</v>
      </c>
      <c r="Y22" s="209">
        <f t="shared" si="3"/>
        <v>1.1935189645324129</v>
      </c>
    </row>
    <row r="23" spans="2:25" x14ac:dyDescent="0.25">
      <c r="B23" s="58" t="s">
        <v>9</v>
      </c>
      <c r="C23" s="63" t="s">
        <v>161</v>
      </c>
      <c r="D23" s="170">
        <v>21.920989622632423</v>
      </c>
      <c r="E23" s="64">
        <v>0.90749268753397894</v>
      </c>
      <c r="F23" s="114">
        <v>7.4135437936407658E-2</v>
      </c>
      <c r="G23" s="114">
        <v>0</v>
      </c>
      <c r="H23" s="114">
        <v>4.5046949824908214E-2</v>
      </c>
      <c r="I23" s="114">
        <v>1.7748263651233675E-3</v>
      </c>
      <c r="J23" s="114">
        <v>2.0914021350311108E-2</v>
      </c>
      <c r="K23" s="114">
        <v>2.836629678269632E-2</v>
      </c>
      <c r="L23" s="114">
        <v>0.17474581253425292</v>
      </c>
      <c r="M23" s="114">
        <v>3.647580522542871E-2</v>
      </c>
      <c r="N23" s="114">
        <v>7.4138794765355107E-3</v>
      </c>
      <c r="O23" s="114">
        <v>6.0863058032435031E-3</v>
      </c>
      <c r="P23" s="114">
        <v>0.39495933529890737</v>
      </c>
      <c r="Q23" s="175">
        <f t="shared" si="0"/>
        <v>5.2458920046756638E-3</v>
      </c>
      <c r="R23" s="179"/>
      <c r="S23" s="66">
        <v>0.43522040532598677</v>
      </c>
      <c r="T23" s="64">
        <v>0.51253335223507157</v>
      </c>
      <c r="U23" s="170">
        <v>12.38052763392359</v>
      </c>
      <c r="W23" s="211">
        <f t="shared" si="1"/>
        <v>0.39495933529890737</v>
      </c>
      <c r="X23" s="128">
        <f t="shared" si="2"/>
        <v>0.43522040532598677</v>
      </c>
      <c r="Y23" s="209">
        <f t="shared" si="3"/>
        <v>0.51253335223507157</v>
      </c>
    </row>
    <row r="24" spans="2:25" x14ac:dyDescent="0.25">
      <c r="B24" s="58" t="s">
        <v>3</v>
      </c>
      <c r="C24" s="63" t="s">
        <v>148</v>
      </c>
      <c r="D24" s="170">
        <v>4.9999999999999973</v>
      </c>
      <c r="E24" s="64">
        <v>2.7442094940142283</v>
      </c>
      <c r="F24" s="114">
        <v>0.23166317397810718</v>
      </c>
      <c r="G24" s="114">
        <v>0</v>
      </c>
      <c r="H24" s="114">
        <v>0.12357995502449966</v>
      </c>
      <c r="I24" s="114">
        <v>5.139272494638792E-3</v>
      </c>
      <c r="J24" s="114">
        <v>8.0642210939734477E-2</v>
      </c>
      <c r="K24" s="114">
        <v>7.2165907725789569E-2</v>
      </c>
      <c r="L24" s="114">
        <v>0.48963721375928815</v>
      </c>
      <c r="M24" s="114">
        <v>5.004645760187499E-2</v>
      </c>
      <c r="N24" s="114">
        <v>3.6818585371149425E-2</v>
      </c>
      <c r="O24" s="114">
        <v>3.7579871883189939E-2</v>
      </c>
      <c r="P24" s="114">
        <v>1.127272648778272</v>
      </c>
      <c r="Q24" s="175">
        <f t="shared" si="0"/>
        <v>1.4972555518506956E-2</v>
      </c>
      <c r="R24" s="179"/>
      <c r="S24" s="66">
        <v>0.41078228584119436</v>
      </c>
      <c r="T24" s="64">
        <v>1.6169368452359563</v>
      </c>
      <c r="U24" s="170">
        <v>2.9460885707940263</v>
      </c>
      <c r="W24" s="211">
        <f t="shared" si="1"/>
        <v>1.127272648778272</v>
      </c>
      <c r="X24" s="128">
        <f t="shared" si="2"/>
        <v>0.41078228584119436</v>
      </c>
      <c r="Y24" s="209">
        <f t="shared" si="3"/>
        <v>1.6169368452359563</v>
      </c>
    </row>
    <row r="25" spans="2:25" x14ac:dyDescent="0.25">
      <c r="B25" s="58" t="s">
        <v>11</v>
      </c>
      <c r="C25" s="63" t="s">
        <v>149</v>
      </c>
      <c r="D25" s="170">
        <v>7.0672832952713991</v>
      </c>
      <c r="E25" s="64">
        <v>54.538479626962349</v>
      </c>
      <c r="F25" s="114">
        <v>4.604078996840947</v>
      </c>
      <c r="G25" s="114">
        <v>0</v>
      </c>
      <c r="H25" s="114">
        <v>2.4560307345725012</v>
      </c>
      <c r="I25" s="114">
        <v>0.10213801419229855</v>
      </c>
      <c r="J25" s="114">
        <v>1.6026850675953186</v>
      </c>
      <c r="K25" s="114">
        <v>1.4342268317521571</v>
      </c>
      <c r="L25" s="114">
        <v>2.4327651793222644</v>
      </c>
      <c r="M25" s="114">
        <v>0.99462439521293367</v>
      </c>
      <c r="N25" s="114">
        <v>0.73173337259345383</v>
      </c>
      <c r="O25" s="114">
        <v>0.74686319741833196</v>
      </c>
      <c r="P25" s="114">
        <v>15.105145789500204</v>
      </c>
      <c r="Q25" s="175">
        <f t="shared" si="0"/>
        <v>0.20062815698894712</v>
      </c>
      <c r="R25" s="179"/>
      <c r="S25" s="66">
        <v>0.27696308904864719</v>
      </c>
      <c r="T25" s="64">
        <v>39.43333383746215</v>
      </c>
      <c r="U25" s="170">
        <v>5.1099066826311299</v>
      </c>
      <c r="W25" s="211">
        <f t="shared" si="1"/>
        <v>15.105145789500204</v>
      </c>
      <c r="X25" s="128">
        <f t="shared" si="2"/>
        <v>0.27696308904864719</v>
      </c>
      <c r="Y25" s="209">
        <f t="shared" si="3"/>
        <v>39.433333837462143</v>
      </c>
    </row>
    <row r="26" spans="2:25" x14ac:dyDescent="0.25">
      <c r="B26" s="58" t="s">
        <v>11</v>
      </c>
      <c r="C26" s="63" t="s">
        <v>134</v>
      </c>
      <c r="D26" s="170">
        <v>10</v>
      </c>
      <c r="E26" s="64">
        <v>6.7800528719999988</v>
      </c>
      <c r="F26" s="114">
        <v>0.65828643875605009</v>
      </c>
      <c r="G26" s="114">
        <v>0</v>
      </c>
      <c r="H26" s="114">
        <v>0.92749516930047649</v>
      </c>
      <c r="I26" s="114">
        <v>9.691185551064195E-2</v>
      </c>
      <c r="J26" s="114">
        <v>0.17000139566523559</v>
      </c>
      <c r="K26" s="114">
        <v>0.17102920316723513</v>
      </c>
      <c r="L26" s="114">
        <v>0.13802609129127061</v>
      </c>
      <c r="M26" s="114">
        <v>9.1459554299038529E-2</v>
      </c>
      <c r="N26" s="114">
        <v>7.086858203852972E-2</v>
      </c>
      <c r="O26" s="114">
        <v>6.817676531054985E-2</v>
      </c>
      <c r="P26" s="114">
        <v>2.392255055339028</v>
      </c>
      <c r="Q26" s="175">
        <f t="shared" si="0"/>
        <v>3.177418672342662E-2</v>
      </c>
      <c r="R26" s="179"/>
      <c r="S26" s="66">
        <v>0.35283722715769239</v>
      </c>
      <c r="T26" s="64">
        <v>4.3877978166609708</v>
      </c>
      <c r="U26" s="170">
        <v>6.4716277284230763</v>
      </c>
      <c r="W26" s="211">
        <f t="shared" si="1"/>
        <v>2.392255055339028</v>
      </c>
      <c r="X26" s="128">
        <f t="shared" si="2"/>
        <v>0.35283722715769233</v>
      </c>
      <c r="Y26" s="209">
        <f t="shared" si="3"/>
        <v>4.3877978166609708</v>
      </c>
    </row>
    <row r="27" spans="2:25" x14ac:dyDescent="0.25">
      <c r="B27" s="58" t="s">
        <v>11</v>
      </c>
      <c r="C27" s="63" t="s">
        <v>135</v>
      </c>
      <c r="D27" s="170">
        <v>42.001854968699064</v>
      </c>
      <c r="E27" s="64">
        <v>1.5525835540820372</v>
      </c>
      <c r="F27" s="114">
        <v>0.14265483597560866</v>
      </c>
      <c r="G27" s="114">
        <v>0</v>
      </c>
      <c r="H27" s="114">
        <v>0.17365886123589916</v>
      </c>
      <c r="I27" s="114">
        <v>1.3979858662859532E-2</v>
      </c>
      <c r="J27" s="114">
        <v>8.0682802090685554E-2</v>
      </c>
      <c r="K27" s="114">
        <v>8.6186996963845547E-2</v>
      </c>
      <c r="L27" s="114">
        <v>8.0419047786340972E-2</v>
      </c>
      <c r="M27" s="114">
        <v>2.056733452724872E-2</v>
      </c>
      <c r="N27" s="114">
        <v>1.5081855829310861E-2</v>
      </c>
      <c r="O27" s="114">
        <v>1.462530092360264E-2</v>
      </c>
      <c r="P27" s="114">
        <v>0.62785689399540168</v>
      </c>
      <c r="Q27" s="175">
        <f t="shared" si="0"/>
        <v>8.3392622123953757E-3</v>
      </c>
      <c r="R27" s="179"/>
      <c r="S27" s="66">
        <v>0.40439491475009293</v>
      </c>
      <c r="T27" s="64">
        <v>0.92472666008663551</v>
      </c>
      <c r="U27" s="170">
        <v>25.016518409286238</v>
      </c>
      <c r="W27" s="211">
        <f t="shared" si="1"/>
        <v>0.62785689399540168</v>
      </c>
      <c r="X27" s="128">
        <f t="shared" si="2"/>
        <v>0.40439491475009293</v>
      </c>
      <c r="Y27" s="209">
        <f t="shared" si="3"/>
        <v>0.92472666008663551</v>
      </c>
    </row>
    <row r="28" spans="2:25" x14ac:dyDescent="0.25">
      <c r="B28" s="168"/>
      <c r="C28" s="169"/>
      <c r="D28" s="167">
        <v>11.136492278387671</v>
      </c>
      <c r="E28" s="171">
        <v>196.26598261709955</v>
      </c>
      <c r="F28" s="167">
        <v>17.663914234741188</v>
      </c>
      <c r="G28" s="167">
        <v>0</v>
      </c>
      <c r="H28" s="167">
        <v>15.834396233886133</v>
      </c>
      <c r="I28" s="167">
        <v>1.2627418280989227</v>
      </c>
      <c r="J28" s="167">
        <v>9.4725026107677905</v>
      </c>
      <c r="K28" s="167">
        <v>7.2637498155726847</v>
      </c>
      <c r="L28" s="167">
        <v>15.216695007058554</v>
      </c>
      <c r="M28" s="167">
        <v>4.4388672268306566</v>
      </c>
      <c r="N28" s="167">
        <v>2.1660333350209853</v>
      </c>
      <c r="O28" s="167">
        <v>1.9703612762902476</v>
      </c>
      <c r="P28" s="167">
        <v>75.28926156826715</v>
      </c>
      <c r="Q28" s="172">
        <f t="shared" si="0"/>
        <v>1</v>
      </c>
      <c r="R28" s="179"/>
      <c r="S28" s="172">
        <v>0.38360830829839188</v>
      </c>
      <c r="T28" s="171">
        <v>120.97672104883237</v>
      </c>
      <c r="U28" s="173">
        <v>6.8644413150972712</v>
      </c>
      <c r="W28" s="215">
        <f t="shared" si="1"/>
        <v>75.28926156826715</v>
      </c>
      <c r="X28" s="216">
        <f t="shared" si="2"/>
        <v>0.38360830829839188</v>
      </c>
      <c r="Y28" s="217">
        <f t="shared" si="3"/>
        <v>120.9767210488324</v>
      </c>
    </row>
    <row r="29" spans="2:25" x14ac:dyDescent="0.25">
      <c r="C29" s="174" t="s">
        <v>390</v>
      </c>
      <c r="E29" s="116"/>
      <c r="F29" s="194">
        <f t="shared" ref="F29:P29" si="4">F28/$P$28</f>
        <v>0.23461399231183533</v>
      </c>
      <c r="G29" s="194">
        <f t="shared" si="4"/>
        <v>0</v>
      </c>
      <c r="H29" s="194">
        <f t="shared" si="4"/>
        <v>0.21031413914889557</v>
      </c>
      <c r="I29" s="194">
        <f t="shared" si="4"/>
        <v>1.6771871602883962E-2</v>
      </c>
      <c r="J29" s="194">
        <f t="shared" si="4"/>
        <v>0.12581478969851195</v>
      </c>
      <c r="K29" s="194">
        <f t="shared" si="4"/>
        <v>9.6477899560568986E-2</v>
      </c>
      <c r="L29" s="194">
        <f t="shared" si="4"/>
        <v>0.20210976559068913</v>
      </c>
      <c r="M29" s="177">
        <f t="shared" si="4"/>
        <v>5.8957507808810102E-2</v>
      </c>
      <c r="N29" s="177">
        <f t="shared" si="4"/>
        <v>2.876948571287254E-2</v>
      </c>
      <c r="O29" s="177">
        <f t="shared" si="4"/>
        <v>2.6170548564932582E-2</v>
      </c>
      <c r="P29" s="177">
        <f t="shared" si="4"/>
        <v>1</v>
      </c>
    </row>
    <row r="30" spans="2:25" x14ac:dyDescent="0.25">
      <c r="E30" s="1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23"/>
    </row>
    <row r="31" spans="2:25" x14ac:dyDescent="0.25">
      <c r="Q31" s="23"/>
    </row>
    <row r="32" spans="2:25" x14ac:dyDescent="0.25">
      <c r="P32" s="17"/>
      <c r="Q32" s="176"/>
    </row>
    <row r="33" spans="16:17" x14ac:dyDescent="0.25">
      <c r="P33" s="17"/>
      <c r="Q33" s="176"/>
    </row>
  </sheetData>
  <conditionalFormatting sqref="F4:O27 R4:R28">
    <cfRule type="top10" dxfId="13" priority="3" rank="10"/>
    <cfRule type="top10" dxfId="12" priority="33" rank="10"/>
  </conditionalFormatting>
  <conditionalFormatting sqref="Q4:Q27">
    <cfRule type="top10" dxfId="11" priority="1" rank="5"/>
    <cfRule type="top10" priority="2" rank="5"/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W35"/>
  <sheetViews>
    <sheetView zoomScale="80" zoomScaleNormal="80" workbookViewId="0">
      <selection activeCell="A8" sqref="A8"/>
    </sheetView>
  </sheetViews>
  <sheetFormatPr defaultRowHeight="15" x14ac:dyDescent="0.25"/>
  <cols>
    <col min="1" max="1" width="9.140625" style="120"/>
    <col min="2" max="2" width="23" style="120" bestFit="1" customWidth="1"/>
    <col min="3" max="3" width="51.42578125" style="120" bestFit="1" customWidth="1"/>
    <col min="4" max="17" width="9.140625" style="120"/>
    <col min="18" max="18" width="4.28515625" style="120" customWidth="1"/>
    <col min="19" max="19" width="11" style="120" customWidth="1"/>
    <col min="20" max="16384" width="9.140625" style="120"/>
  </cols>
  <sheetData>
    <row r="1" spans="2:23" x14ac:dyDescent="0.25">
      <c r="B1" s="2" t="s">
        <v>426</v>
      </c>
    </row>
    <row r="2" spans="2:23" ht="30" x14ac:dyDescent="0.25">
      <c r="B2" s="60"/>
      <c r="C2" s="61"/>
      <c r="D2" s="62"/>
      <c r="E2" s="62"/>
      <c r="F2" s="167" t="s">
        <v>382</v>
      </c>
      <c r="G2" s="167" t="s">
        <v>382</v>
      </c>
      <c r="H2" s="167" t="s">
        <v>382</v>
      </c>
      <c r="I2" s="167" t="s">
        <v>382</v>
      </c>
      <c r="J2" s="167" t="s">
        <v>382</v>
      </c>
      <c r="K2" s="167" t="s">
        <v>382</v>
      </c>
      <c r="L2" s="167" t="s">
        <v>382</v>
      </c>
      <c r="M2" s="167" t="s">
        <v>382</v>
      </c>
      <c r="N2" s="167" t="s">
        <v>382</v>
      </c>
      <c r="O2" s="167" t="s">
        <v>382</v>
      </c>
      <c r="P2" s="167" t="s">
        <v>382</v>
      </c>
      <c r="Q2" s="62"/>
      <c r="S2" s="62"/>
      <c r="T2" s="167" t="s">
        <v>382</v>
      </c>
      <c r="U2" s="62"/>
    </row>
    <row r="3" spans="2:23" ht="75" x14ac:dyDescent="0.25">
      <c r="B3" s="168" t="s">
        <v>387</v>
      </c>
      <c r="C3" s="169" t="s">
        <v>242</v>
      </c>
      <c r="D3" s="167" t="s">
        <v>371</v>
      </c>
      <c r="E3" s="167" t="s">
        <v>388</v>
      </c>
      <c r="F3" s="167" t="s">
        <v>372</v>
      </c>
      <c r="G3" s="167" t="s">
        <v>373</v>
      </c>
      <c r="H3" s="167" t="s">
        <v>374</v>
      </c>
      <c r="I3" s="167" t="s">
        <v>375</v>
      </c>
      <c r="J3" s="167" t="s">
        <v>376</v>
      </c>
      <c r="K3" s="167" t="s">
        <v>377</v>
      </c>
      <c r="L3" s="167" t="s">
        <v>391</v>
      </c>
      <c r="M3" s="167" t="s">
        <v>378</v>
      </c>
      <c r="N3" s="167" t="s">
        <v>379</v>
      </c>
      <c r="O3" s="167" t="s">
        <v>380</v>
      </c>
      <c r="P3" s="167" t="s">
        <v>392</v>
      </c>
      <c r="Q3" s="167" t="s">
        <v>390</v>
      </c>
      <c r="S3" s="167" t="s">
        <v>381</v>
      </c>
      <c r="T3" s="167" t="s">
        <v>389</v>
      </c>
      <c r="U3" s="167" t="s">
        <v>243</v>
      </c>
    </row>
    <row r="4" spans="2:23" x14ac:dyDescent="0.25">
      <c r="B4" s="58" t="s">
        <v>2</v>
      </c>
      <c r="C4" s="63" t="s">
        <v>145</v>
      </c>
      <c r="D4" s="170">
        <v>15.99806256766767</v>
      </c>
      <c r="E4" s="64">
        <v>33.566163417020256</v>
      </c>
      <c r="F4" s="114">
        <v>3.2119104953911473</v>
      </c>
      <c r="G4" s="114">
        <v>0</v>
      </c>
      <c r="H4" s="114">
        <v>3.26200989904487</v>
      </c>
      <c r="I4" s="114">
        <v>0.26473174867639682</v>
      </c>
      <c r="J4" s="114">
        <v>1.850998898063279</v>
      </c>
      <c r="K4" s="114">
        <v>1.9772743667002424</v>
      </c>
      <c r="L4" s="114">
        <v>2.0678772356103048</v>
      </c>
      <c r="M4" s="114">
        <v>0.45601248323981386</v>
      </c>
      <c r="N4" s="114">
        <v>0.33201181707212257</v>
      </c>
      <c r="O4" s="114">
        <v>0.33182321836044948</v>
      </c>
      <c r="P4" s="114">
        <v>13.754650162158629</v>
      </c>
      <c r="Q4" s="175">
        <v>0.26561865230615428</v>
      </c>
      <c r="R4" s="179"/>
      <c r="S4" s="66">
        <v>0.40977725071743276</v>
      </c>
      <c r="T4" s="64">
        <v>19.811513254861627</v>
      </c>
      <c r="U4" s="170">
        <v>9.4424204718833433</v>
      </c>
      <c r="W4" s="176"/>
    </row>
    <row r="5" spans="2:23" x14ac:dyDescent="0.25">
      <c r="B5" s="58" t="s">
        <v>3</v>
      </c>
      <c r="C5" s="63" t="s">
        <v>146</v>
      </c>
      <c r="D5" s="170">
        <v>17.598881342389138</v>
      </c>
      <c r="E5" s="64">
        <v>2.447574708418113</v>
      </c>
      <c r="F5" s="114">
        <v>0.26070342795447915</v>
      </c>
      <c r="G5" s="114">
        <v>0</v>
      </c>
      <c r="H5" s="114">
        <v>0.31411878240180086</v>
      </c>
      <c r="I5" s="114">
        <v>3.1435871140267371E-2</v>
      </c>
      <c r="J5" s="114">
        <v>0.1004364248965524</v>
      </c>
      <c r="K5" s="114">
        <v>3.9012831151307631E-2</v>
      </c>
      <c r="L5" s="114">
        <v>0.22691205027244193</v>
      </c>
      <c r="M5" s="114">
        <v>7.675948172393085E-2</v>
      </c>
      <c r="N5" s="114">
        <v>1.8731621303999021E-2</v>
      </c>
      <c r="O5" s="114">
        <v>2.0384090410579026E-2</v>
      </c>
      <c r="P5" s="114">
        <v>1.0884945812553579</v>
      </c>
      <c r="Q5" s="175">
        <v>2.1020124852831969E-2</v>
      </c>
      <c r="S5" s="66">
        <v>0.4447237412249862</v>
      </c>
      <c r="T5" s="64">
        <v>1.3590801271627551</v>
      </c>
      <c r="U5" s="170">
        <v>9.7722409904272336</v>
      </c>
      <c r="W5" s="176"/>
    </row>
    <row r="6" spans="2:23" x14ac:dyDescent="0.25">
      <c r="B6" s="58" t="s">
        <v>3</v>
      </c>
      <c r="C6" s="63" t="s">
        <v>147</v>
      </c>
      <c r="D6" s="170">
        <v>12.45</v>
      </c>
      <c r="E6" s="64">
        <v>5.8232435898618453</v>
      </c>
      <c r="F6" s="114">
        <v>0.54532961870436192</v>
      </c>
      <c r="G6" s="114">
        <v>0</v>
      </c>
      <c r="H6" s="114">
        <v>0.7548590982627178</v>
      </c>
      <c r="I6" s="114">
        <v>6.6615494081935289E-2</v>
      </c>
      <c r="J6" s="114">
        <v>0.22522497622778401</v>
      </c>
      <c r="K6" s="114">
        <v>8.4877727163334665E-2</v>
      </c>
      <c r="L6" s="114">
        <v>0.54468098854952751</v>
      </c>
      <c r="M6" s="114">
        <v>0.19485756751296274</v>
      </c>
      <c r="N6" s="114">
        <v>4.7158525565114441E-2</v>
      </c>
      <c r="O6" s="114">
        <v>4.9824679372702609E-2</v>
      </c>
      <c r="P6" s="114">
        <v>2.5134286754404411</v>
      </c>
      <c r="Q6" s="182">
        <v>4.8537296809979959E-2</v>
      </c>
      <c r="S6" s="66">
        <v>0.43162004759963535</v>
      </c>
      <c r="T6" s="64">
        <v>3.3098149144214042</v>
      </c>
      <c r="U6" s="170">
        <v>7.0763304073845399</v>
      </c>
      <c r="W6" s="176"/>
    </row>
    <row r="7" spans="2:23" x14ac:dyDescent="0.25">
      <c r="B7" s="58" t="s">
        <v>112</v>
      </c>
      <c r="C7" s="63" t="s">
        <v>383</v>
      </c>
      <c r="D7" s="170">
        <v>18.994552529182887</v>
      </c>
      <c r="E7" s="64">
        <v>8.7333104048535724</v>
      </c>
      <c r="F7" s="114">
        <v>0.61193215464123263</v>
      </c>
      <c r="G7" s="114">
        <v>0</v>
      </c>
      <c r="H7" s="114">
        <v>0.54103986898961332</v>
      </c>
      <c r="I7" s="114">
        <v>4.3346025293362775E-2</v>
      </c>
      <c r="J7" s="114">
        <v>0.33944875629889909</v>
      </c>
      <c r="K7" s="114">
        <v>0.47030770366942204</v>
      </c>
      <c r="L7" s="114">
        <v>1.4691833767733877</v>
      </c>
      <c r="M7" s="114">
        <v>0.32562966483767064</v>
      </c>
      <c r="N7" s="114">
        <v>6.8694389114047405E-2</v>
      </c>
      <c r="O7" s="114">
        <v>5.7825868075383431E-2</v>
      </c>
      <c r="P7" s="114">
        <v>3.9274078076930188</v>
      </c>
      <c r="Q7" s="175">
        <v>7.5842915424056898E-2</v>
      </c>
      <c r="R7" s="179"/>
      <c r="S7" s="66">
        <v>0.4497043647401272</v>
      </c>
      <c r="T7" s="64">
        <v>4.8059025971605536</v>
      </c>
      <c r="U7" s="170">
        <v>10.452619350523719</v>
      </c>
      <c r="W7" s="176"/>
    </row>
    <row r="8" spans="2:23" x14ac:dyDescent="0.25">
      <c r="B8" s="58" t="s">
        <v>112</v>
      </c>
      <c r="C8" s="63" t="s">
        <v>142</v>
      </c>
      <c r="D8" s="170">
        <v>26.37874251497006</v>
      </c>
      <c r="E8" s="64">
        <v>6.8190632981864763</v>
      </c>
      <c r="F8" s="114">
        <v>0.43131301283360296</v>
      </c>
      <c r="G8" s="114">
        <v>0</v>
      </c>
      <c r="H8" s="114">
        <v>0.16125131540247564</v>
      </c>
      <c r="I8" s="114">
        <v>1.8293870177566243E-2</v>
      </c>
      <c r="J8" s="114">
        <v>0.29844389255487902</v>
      </c>
      <c r="K8" s="114">
        <v>0.35563402086252716</v>
      </c>
      <c r="L8" s="114">
        <v>0.77799312364864126</v>
      </c>
      <c r="M8" s="114">
        <v>0.30802983532159939</v>
      </c>
      <c r="N8" s="114">
        <v>0.13978862817545937</v>
      </c>
      <c r="O8" s="114">
        <v>2.9898274778412871E-2</v>
      </c>
      <c r="P8" s="114">
        <v>2.5206459737551641</v>
      </c>
      <c r="Q8" s="175">
        <v>4.8676671423586802E-2</v>
      </c>
      <c r="S8" s="66">
        <v>0.36964695347901044</v>
      </c>
      <c r="T8" s="64">
        <v>4.2984173244313126</v>
      </c>
      <c r="U8" s="170">
        <v>16.627920707704128</v>
      </c>
      <c r="W8" s="176"/>
    </row>
    <row r="9" spans="2:23" x14ac:dyDescent="0.25">
      <c r="B9" s="58" t="s">
        <v>112</v>
      </c>
      <c r="C9" s="63" t="s">
        <v>157</v>
      </c>
      <c r="D9" s="170">
        <v>18.994552529182887</v>
      </c>
      <c r="E9" s="64">
        <v>5.5052838671777007</v>
      </c>
      <c r="F9" s="114">
        <v>0.55690229277984449</v>
      </c>
      <c r="G9" s="114">
        <v>0</v>
      </c>
      <c r="H9" s="114">
        <v>0.58148192899014561</v>
      </c>
      <c r="I9" s="114">
        <v>4.5169382338946761E-2</v>
      </c>
      <c r="J9" s="114">
        <v>0.4696030929311682</v>
      </c>
      <c r="K9" s="114">
        <v>0.19404239194533265</v>
      </c>
      <c r="L9" s="114">
        <v>0.36094154170040765</v>
      </c>
      <c r="M9" s="114">
        <v>0.16215261498995145</v>
      </c>
      <c r="N9" s="114">
        <v>3.8265302933118285E-2</v>
      </c>
      <c r="O9" s="114">
        <v>3.9993197040509548E-2</v>
      </c>
      <c r="P9" s="114">
        <v>2.4485517456494246</v>
      </c>
      <c r="Q9" s="182">
        <v>4.728444614102871E-2</v>
      </c>
      <c r="S9" s="66">
        <v>0.44476394037510031</v>
      </c>
      <c r="T9" s="64">
        <v>3.0567321215282761</v>
      </c>
      <c r="U9" s="170">
        <v>10.546460500641677</v>
      </c>
      <c r="W9" s="176"/>
    </row>
    <row r="10" spans="2:23" x14ac:dyDescent="0.25">
      <c r="B10" s="58" t="s">
        <v>45</v>
      </c>
      <c r="C10" s="63" t="s">
        <v>138</v>
      </c>
      <c r="D10" s="170">
        <v>10.309708737864078</v>
      </c>
      <c r="E10" s="64">
        <v>1.7832367689804258</v>
      </c>
      <c r="F10" s="114">
        <v>0.11385848708577882</v>
      </c>
      <c r="G10" s="114">
        <v>0</v>
      </c>
      <c r="H10" s="114">
        <v>0.23032486917498851</v>
      </c>
      <c r="I10" s="114">
        <v>2.8203270996690222E-2</v>
      </c>
      <c r="J10" s="114">
        <v>0.15115416619582353</v>
      </c>
      <c r="K10" s="114">
        <v>8.3386391854862574E-2</v>
      </c>
      <c r="L10" s="114">
        <v>0.17455081611157119</v>
      </c>
      <c r="M10" s="114">
        <v>3.3757500956845994E-2</v>
      </c>
      <c r="N10" s="114">
        <v>1.8749880476775064E-2</v>
      </c>
      <c r="O10" s="114">
        <v>1.5187951115990745E-2</v>
      </c>
      <c r="P10" s="114">
        <v>0.8491733339693267</v>
      </c>
      <c r="Q10" s="175">
        <v>1.6398546955690659E-2</v>
      </c>
      <c r="S10" s="66">
        <v>0.47619774824116351</v>
      </c>
      <c r="T10" s="64">
        <v>0.93406343501109912</v>
      </c>
      <c r="U10" s="170">
        <v>5.4002486518709558</v>
      </c>
      <c r="W10" s="176"/>
    </row>
    <row r="11" spans="2:23" x14ac:dyDescent="0.25">
      <c r="B11" s="58" t="s">
        <v>45</v>
      </c>
      <c r="C11" s="63" t="s">
        <v>139</v>
      </c>
      <c r="D11" s="170">
        <v>10.568295114656035</v>
      </c>
      <c r="E11" s="64">
        <v>4.0942011461503602</v>
      </c>
      <c r="F11" s="114">
        <v>0.35835510367236484</v>
      </c>
      <c r="G11" s="114">
        <v>0</v>
      </c>
      <c r="H11" s="114">
        <v>0.25936927737962701</v>
      </c>
      <c r="I11" s="114">
        <v>2.1919184314737713E-2</v>
      </c>
      <c r="J11" s="114">
        <v>0.44810744305070604</v>
      </c>
      <c r="K11" s="114">
        <v>0.25540555918909585</v>
      </c>
      <c r="L11" s="114">
        <v>0.57288316589235122</v>
      </c>
      <c r="M11" s="114">
        <v>8.1185432164570609E-2</v>
      </c>
      <c r="N11" s="114">
        <v>4.4235308406722726E-2</v>
      </c>
      <c r="O11" s="114">
        <v>3.6740436190912121E-2</v>
      </c>
      <c r="P11" s="114">
        <v>2.0782009102610881</v>
      </c>
      <c r="Q11" s="175">
        <v>4.0132531071102283E-2</v>
      </c>
      <c r="S11" s="66">
        <v>0.5075961918029237</v>
      </c>
      <c r="T11" s="64">
        <v>2.0160002358892721</v>
      </c>
      <c r="U11" s="170">
        <v>5.2038687606071905</v>
      </c>
      <c r="W11" s="176"/>
    </row>
    <row r="12" spans="2:23" x14ac:dyDescent="0.25">
      <c r="B12" s="58" t="s">
        <v>45</v>
      </c>
      <c r="C12" s="63" t="s">
        <v>140</v>
      </c>
      <c r="D12" s="170">
        <v>9.5774462660472981</v>
      </c>
      <c r="E12" s="64">
        <v>1.6138513266466648</v>
      </c>
      <c r="F12" s="114">
        <v>0.15429189690900411</v>
      </c>
      <c r="G12" s="114">
        <v>0</v>
      </c>
      <c r="H12" s="114">
        <v>7.4991030607550996E-2</v>
      </c>
      <c r="I12" s="114">
        <v>6.1543197455534845E-3</v>
      </c>
      <c r="J12" s="114">
        <v>0.17258481095415357</v>
      </c>
      <c r="K12" s="114">
        <v>9.7610442000425984E-2</v>
      </c>
      <c r="L12" s="114">
        <v>0.25469290766560548</v>
      </c>
      <c r="M12" s="114">
        <v>3.2540167873510946E-2</v>
      </c>
      <c r="N12" s="114">
        <v>1.7769436205301165E-2</v>
      </c>
      <c r="O12" s="114">
        <v>1.5127393526404095E-2</v>
      </c>
      <c r="P12" s="114">
        <v>0.8257624054875099</v>
      </c>
      <c r="Q12" s="175">
        <v>1.5946454085332983E-2</v>
      </c>
      <c r="S12" s="66">
        <v>0.51167191912486598</v>
      </c>
      <c r="T12" s="64">
        <v>0.78808892115915485</v>
      </c>
      <c r="U12" s="170">
        <v>4.6769359547835947</v>
      </c>
      <c r="W12" s="176"/>
    </row>
    <row r="13" spans="2:23" x14ac:dyDescent="0.25">
      <c r="B13" s="58" t="s">
        <v>45</v>
      </c>
      <c r="C13" s="63" t="s">
        <v>141</v>
      </c>
      <c r="D13" s="170">
        <v>10.148964529209358</v>
      </c>
      <c r="E13" s="64">
        <v>1.0653740667721021</v>
      </c>
      <c r="F13" s="114">
        <v>6.8023428819522377E-2</v>
      </c>
      <c r="G13" s="114">
        <v>0</v>
      </c>
      <c r="H13" s="114">
        <v>0.13760491417637619</v>
      </c>
      <c r="I13" s="114">
        <v>1.6849716224278551E-2</v>
      </c>
      <c r="J13" s="114">
        <v>9.0305298517181054E-2</v>
      </c>
      <c r="K13" s="114">
        <v>4.9818229945236277E-2</v>
      </c>
      <c r="L13" s="114">
        <v>0.10428335488253676</v>
      </c>
      <c r="M13" s="114">
        <v>2.0168026312636516E-2</v>
      </c>
      <c r="N13" s="114">
        <v>1.1201898010690898E-2</v>
      </c>
      <c r="O13" s="114">
        <v>9.0738647429474181E-3</v>
      </c>
      <c r="P13" s="114">
        <v>0.50732873163140602</v>
      </c>
      <c r="Q13" s="175">
        <v>9.7971211469166392E-3</v>
      </c>
      <c r="S13" s="66">
        <v>0.47619774824116351</v>
      </c>
      <c r="T13" s="64">
        <v>0.5580453351406961</v>
      </c>
      <c r="U13" s="170">
        <v>5.3160504734204217</v>
      </c>
      <c r="W13" s="176"/>
    </row>
    <row r="14" spans="2:23" x14ac:dyDescent="0.25">
      <c r="B14" s="58" t="s">
        <v>8</v>
      </c>
      <c r="C14" s="63" t="s">
        <v>405</v>
      </c>
      <c r="D14" s="170">
        <v>11.242465753424659</v>
      </c>
      <c r="E14" s="64">
        <v>5.1610417682052097</v>
      </c>
      <c r="F14" s="114">
        <v>0.5979182310758413</v>
      </c>
      <c r="G14" s="114">
        <v>0</v>
      </c>
      <c r="H14" s="114">
        <v>0.45735924044962462</v>
      </c>
      <c r="I14" s="114">
        <v>4.0986598142504223E-2</v>
      </c>
      <c r="J14" s="114">
        <v>6.6811157563778742E-2</v>
      </c>
      <c r="K14" s="114">
        <v>4.6808263609975163E-2</v>
      </c>
      <c r="L14" s="114">
        <v>0.61467373488518717</v>
      </c>
      <c r="M14" s="114">
        <v>0.16972278554094189</v>
      </c>
      <c r="N14" s="114">
        <v>6.9539192174574341E-2</v>
      </c>
      <c r="O14" s="114">
        <v>3.9470611675027099E-2</v>
      </c>
      <c r="P14" s="114">
        <v>2.1032898151174546</v>
      </c>
      <c r="Q14" s="175">
        <v>4.0617027660780687E-2</v>
      </c>
      <c r="S14" s="66">
        <v>0.40753202736603489</v>
      </c>
      <c r="T14" s="64">
        <v>3.057751953087755</v>
      </c>
      <c r="U14" s="170">
        <v>6.6608008923382913</v>
      </c>
      <c r="W14" s="176"/>
    </row>
    <row r="15" spans="2:23" x14ac:dyDescent="0.25">
      <c r="B15" s="58" t="s">
        <v>136</v>
      </c>
      <c r="C15" s="63" t="s">
        <v>384</v>
      </c>
      <c r="D15" s="170">
        <v>53.122529644268788</v>
      </c>
      <c r="E15" s="64">
        <v>1.4137460098594474</v>
      </c>
      <c r="F15" s="114">
        <v>0.16378563696446319</v>
      </c>
      <c r="G15" s="114">
        <v>0</v>
      </c>
      <c r="H15" s="114">
        <v>0.12528280728928509</v>
      </c>
      <c r="I15" s="114">
        <v>1.1227314597345077E-2</v>
      </c>
      <c r="J15" s="114">
        <v>1.8301345282995082E-2</v>
      </c>
      <c r="K15" s="114">
        <v>1.2822022932409709E-2</v>
      </c>
      <c r="L15" s="114">
        <v>0.1683754131603426</v>
      </c>
      <c r="M15" s="114">
        <v>4.6491565388780007E-2</v>
      </c>
      <c r="N15" s="114">
        <v>1.9048626203977039E-2</v>
      </c>
      <c r="O15" s="114">
        <v>1.0812045759065161E-2</v>
      </c>
      <c r="P15" s="114">
        <v>0.57614677757866295</v>
      </c>
      <c r="Q15" s="175">
        <v>1.1126079455805002E-2</v>
      </c>
      <c r="S15" s="66">
        <v>0.40753202736603489</v>
      </c>
      <c r="T15" s="64">
        <v>0.83759923228078448</v>
      </c>
      <c r="U15" s="170">
        <v>31.473397439527641</v>
      </c>
      <c r="W15" s="176"/>
    </row>
    <row r="16" spans="2:23" x14ac:dyDescent="0.25">
      <c r="B16" s="58" t="s">
        <v>136</v>
      </c>
      <c r="C16" s="63" t="s">
        <v>385</v>
      </c>
      <c r="D16" s="170">
        <v>223.11462450592879</v>
      </c>
      <c r="E16" s="64">
        <v>2.9586952191195968</v>
      </c>
      <c r="F16" s="114">
        <v>0.34277145800425107</v>
      </c>
      <c r="G16" s="114">
        <v>0</v>
      </c>
      <c r="H16" s="114">
        <v>0.26219252990255393</v>
      </c>
      <c r="I16" s="114">
        <v>2.3496584104254363E-2</v>
      </c>
      <c r="J16" s="114">
        <v>3.8301153399992884E-2</v>
      </c>
      <c r="K16" s="114">
        <v>2.6833998246498351E-2</v>
      </c>
      <c r="L16" s="114">
        <v>0.35237696620223885</v>
      </c>
      <c r="M16" s="114">
        <v>9.7297796977580911E-2</v>
      </c>
      <c r="N16" s="114">
        <v>3.9865066912624779E-2</v>
      </c>
      <c r="O16" s="114">
        <v>2.2627507256008986E-2</v>
      </c>
      <c r="P16" s="114">
        <v>1.2057630610060042</v>
      </c>
      <c r="Q16" s="175">
        <v>2.32847186579913E-2</v>
      </c>
      <c r="S16" s="66">
        <v>0.40753202736603489</v>
      </c>
      <c r="T16" s="64">
        <v>1.7529321581135926</v>
      </c>
      <c r="U16" s="170">
        <v>132.18826924601601</v>
      </c>
      <c r="W16" s="176"/>
    </row>
    <row r="17" spans="2:23" x14ac:dyDescent="0.25">
      <c r="B17" s="58" t="s">
        <v>136</v>
      </c>
      <c r="C17" s="63" t="s">
        <v>151</v>
      </c>
      <c r="D17" s="170">
        <v>9.09734361150654</v>
      </c>
      <c r="E17" s="64">
        <v>1.3349874157499593</v>
      </c>
      <c r="F17" s="114">
        <v>0.10014160043174881</v>
      </c>
      <c r="G17" s="114">
        <v>0</v>
      </c>
      <c r="H17" s="114">
        <v>0.19662783779013432</v>
      </c>
      <c r="I17" s="114">
        <v>1.7165142730229472E-2</v>
      </c>
      <c r="J17" s="114">
        <v>2.1620241603314248E-2</v>
      </c>
      <c r="K17" s="114">
        <v>1.5353217361755682E-2</v>
      </c>
      <c r="L17" s="114">
        <v>0.14691454714938548</v>
      </c>
      <c r="M17" s="114">
        <v>4.3334721751324454E-2</v>
      </c>
      <c r="N17" s="114">
        <v>1.6895796956939955E-2</v>
      </c>
      <c r="O17" s="114">
        <v>9.2667812750254624E-3</v>
      </c>
      <c r="P17" s="114">
        <v>0.56731988704985792</v>
      </c>
      <c r="Q17" s="175">
        <v>1.0955621702341704E-2</v>
      </c>
      <c r="S17" s="66">
        <v>0.42496272276181207</v>
      </c>
      <c r="T17" s="64">
        <v>0.76766752870010135</v>
      </c>
      <c r="U17" s="170">
        <v>5.2313117004609442</v>
      </c>
      <c r="W17" s="176"/>
    </row>
    <row r="18" spans="2:23" x14ac:dyDescent="0.25">
      <c r="B18" s="58" t="s">
        <v>62</v>
      </c>
      <c r="C18" s="63" t="s">
        <v>163</v>
      </c>
      <c r="D18" s="170">
        <v>4.1351561870484277</v>
      </c>
      <c r="E18" s="64">
        <v>0.49526445765750843</v>
      </c>
      <c r="F18" s="114">
        <v>3.7151343032640491E-2</v>
      </c>
      <c r="G18" s="114">
        <v>0</v>
      </c>
      <c r="H18" s="114">
        <v>7.2946589828932901E-2</v>
      </c>
      <c r="I18" s="114">
        <v>6.3680638518416564E-3</v>
      </c>
      <c r="J18" s="114">
        <v>8.0208525606770744E-3</v>
      </c>
      <c r="K18" s="114">
        <v>5.6958610847249857E-3</v>
      </c>
      <c r="L18" s="114">
        <v>5.4503550114038644E-2</v>
      </c>
      <c r="M18" s="114">
        <v>1.6076666500898729E-2</v>
      </c>
      <c r="N18" s="114">
        <v>6.2681397725905868E-3</v>
      </c>
      <c r="O18" s="114">
        <v>3.4378656669418711E-3</v>
      </c>
      <c r="P18" s="114">
        <v>0.21046893241328693</v>
      </c>
      <c r="Q18" s="175">
        <v>4.0644053844230083E-3</v>
      </c>
      <c r="S18" s="66">
        <v>0.42496272276181202</v>
      </c>
      <c r="T18" s="64">
        <v>0.28479552524422147</v>
      </c>
      <c r="U18" s="170">
        <v>2.3778689547549754</v>
      </c>
      <c r="W18" s="176"/>
    </row>
    <row r="19" spans="2:23" x14ac:dyDescent="0.25">
      <c r="B19" s="58" t="s">
        <v>136</v>
      </c>
      <c r="C19" s="63" t="s">
        <v>169</v>
      </c>
      <c r="D19" s="170">
        <v>17.283870967741937</v>
      </c>
      <c r="E19" s="64">
        <v>9.839891311066939</v>
      </c>
      <c r="F19" s="114">
        <v>1.1179287021455877</v>
      </c>
      <c r="G19" s="114">
        <v>0</v>
      </c>
      <c r="H19" s="114">
        <v>0.62836491562062569</v>
      </c>
      <c r="I19" s="114">
        <v>4.9451988998197791E-2</v>
      </c>
      <c r="J19" s="114">
        <v>0.98118507233569208</v>
      </c>
      <c r="K19" s="114">
        <v>0.41048316597456158</v>
      </c>
      <c r="L19" s="114">
        <v>0.91294452132654302</v>
      </c>
      <c r="M19" s="114">
        <v>0.30865442634257928</v>
      </c>
      <c r="N19" s="114">
        <v>7.1947955264152152E-2</v>
      </c>
      <c r="O19" s="114">
        <v>7.8480361598019785E-2</v>
      </c>
      <c r="P19" s="114">
        <v>4.5594411096059595</v>
      </c>
      <c r="Q19" s="182">
        <v>8.8048230127631841E-2</v>
      </c>
      <c r="R19" s="179"/>
      <c r="S19" s="66">
        <v>0.46336295447470544</v>
      </c>
      <c r="T19" s="64">
        <v>5.2804502014609795</v>
      </c>
      <c r="U19" s="170">
        <v>9.2751654513694461</v>
      </c>
      <c r="W19" s="176"/>
    </row>
    <row r="20" spans="2:23" x14ac:dyDescent="0.25">
      <c r="B20" s="58" t="s">
        <v>6</v>
      </c>
      <c r="C20" s="63" t="s">
        <v>386</v>
      </c>
      <c r="D20" s="170">
        <v>11.859677419354842</v>
      </c>
      <c r="E20" s="64">
        <v>1.4073872952335864</v>
      </c>
      <c r="F20" s="114">
        <v>0.11350901422374804</v>
      </c>
      <c r="G20" s="114">
        <v>0</v>
      </c>
      <c r="H20" s="114">
        <v>7.9347806510872004E-2</v>
      </c>
      <c r="I20" s="114">
        <v>6.6981175080575274E-3</v>
      </c>
      <c r="J20" s="114">
        <v>7.1541280521862732E-2</v>
      </c>
      <c r="K20" s="114">
        <v>6.8415533088341599E-2</v>
      </c>
      <c r="L20" s="114">
        <v>0.18647064417843312</v>
      </c>
      <c r="M20" s="114">
        <v>2.3590243192313148E-2</v>
      </c>
      <c r="N20" s="114">
        <v>1.7031749777101871E-2</v>
      </c>
      <c r="O20" s="114">
        <v>1.7435778026349099E-2</v>
      </c>
      <c r="P20" s="114">
        <v>0.58404016702707917</v>
      </c>
      <c r="Q20" s="175">
        <v>1.127851019324274E-2</v>
      </c>
      <c r="S20" s="66">
        <v>0.4149818383362236</v>
      </c>
      <c r="T20" s="64">
        <v>0.82334712820650724</v>
      </c>
      <c r="U20" s="170">
        <v>6.9381266817963683</v>
      </c>
      <c r="W20" s="176"/>
    </row>
    <row r="21" spans="2:23" x14ac:dyDescent="0.25">
      <c r="B21" s="58" t="s">
        <v>6</v>
      </c>
      <c r="C21" s="63" t="s">
        <v>168</v>
      </c>
      <c r="D21" s="170">
        <v>11.826246334310852</v>
      </c>
      <c r="E21" s="64">
        <v>3.9369483426774003</v>
      </c>
      <c r="F21" s="114">
        <v>0.31752391608236091</v>
      </c>
      <c r="G21" s="114">
        <v>0</v>
      </c>
      <c r="H21" s="114">
        <v>0.22196321964539054</v>
      </c>
      <c r="I21" s="114">
        <v>1.8736948039614676E-2</v>
      </c>
      <c r="J21" s="114">
        <v>0.200125670266776</v>
      </c>
      <c r="K21" s="114">
        <v>0.19138187513681731</v>
      </c>
      <c r="L21" s="114">
        <v>0.52162279426746239</v>
      </c>
      <c r="M21" s="114">
        <v>6.5990057714653216E-2</v>
      </c>
      <c r="N21" s="114">
        <v>4.7643686485551548E-2</v>
      </c>
      <c r="O21" s="114">
        <v>4.8773893040389538E-2</v>
      </c>
      <c r="P21" s="114">
        <v>1.6337620606790164</v>
      </c>
      <c r="Q21" s="175">
        <v>3.1549888338154669E-2</v>
      </c>
      <c r="S21" s="66">
        <v>0.4149818383362236</v>
      </c>
      <c r="T21" s="64">
        <v>2.3031862819983839</v>
      </c>
      <c r="U21" s="170">
        <v>6.9185688898815085</v>
      </c>
      <c r="W21" s="176"/>
    </row>
    <row r="22" spans="2:23" x14ac:dyDescent="0.25">
      <c r="B22" s="58" t="s">
        <v>6</v>
      </c>
      <c r="C22" s="63" t="s">
        <v>156</v>
      </c>
      <c r="D22" s="170">
        <v>11.85967741935484</v>
      </c>
      <c r="E22" s="64">
        <v>1.7170356108780946</v>
      </c>
      <c r="F22" s="114">
        <v>0.13848286128339377</v>
      </c>
      <c r="G22" s="114">
        <v>0</v>
      </c>
      <c r="H22" s="114">
        <v>9.6805626912824641E-2</v>
      </c>
      <c r="I22" s="114">
        <v>8.1718133495527895E-3</v>
      </c>
      <c r="J22" s="114">
        <v>8.7281537015345828E-2</v>
      </c>
      <c r="K22" s="114">
        <v>8.3468073818581762E-2</v>
      </c>
      <c r="L22" s="114">
        <v>0.22749724793032716</v>
      </c>
      <c r="M22" s="114">
        <v>2.878048406977661E-2</v>
      </c>
      <c r="N22" s="114">
        <v>2.0779014406262116E-2</v>
      </c>
      <c r="O22" s="114">
        <v>2.1271935504887689E-2</v>
      </c>
      <c r="P22" s="114">
        <v>0.71253859429095234</v>
      </c>
      <c r="Q22" s="175">
        <v>1.3759967640062589E-2</v>
      </c>
      <c r="S22" s="66">
        <v>0.41498183833622354</v>
      </c>
      <c r="T22" s="64">
        <v>1.0044970165871423</v>
      </c>
      <c r="U22" s="170">
        <v>6.9381266817963692</v>
      </c>
      <c r="W22" s="176"/>
    </row>
    <row r="23" spans="2:23" x14ac:dyDescent="0.25">
      <c r="B23" s="58" t="s">
        <v>9</v>
      </c>
      <c r="C23" s="63" t="s">
        <v>161</v>
      </c>
      <c r="D23" s="170">
        <v>21.920989622632423</v>
      </c>
      <c r="E23" s="64">
        <v>0.90531919151306461</v>
      </c>
      <c r="F23" s="114">
        <v>7.3957879393427683E-2</v>
      </c>
      <c r="G23" s="114">
        <v>0</v>
      </c>
      <c r="H23" s="114">
        <v>4.493905984679189E-2</v>
      </c>
      <c r="I23" s="114">
        <v>1.7705755561687611E-3</v>
      </c>
      <c r="J23" s="114">
        <v>2.0863931093044425E-2</v>
      </c>
      <c r="K23" s="114">
        <v>2.8298357906678701E-2</v>
      </c>
      <c r="L23" s="114">
        <v>0.17432728648612938</v>
      </c>
      <c r="M23" s="114">
        <v>3.6388443620639865E-2</v>
      </c>
      <c r="N23" s="114">
        <v>7.396122818258106E-3</v>
      </c>
      <c r="O23" s="114">
        <v>6.0717287585718123E-3</v>
      </c>
      <c r="P23" s="114">
        <v>0.39401338547971065</v>
      </c>
      <c r="Q23" s="175">
        <v>7.6088670528048725E-3</v>
      </c>
      <c r="S23" s="66">
        <v>0.43522040532598683</v>
      </c>
      <c r="T23" s="64">
        <v>0.51130580603335396</v>
      </c>
      <c r="U23" s="170">
        <v>12.380527633923588</v>
      </c>
      <c r="W23" s="176"/>
    </row>
    <row r="24" spans="2:23" x14ac:dyDescent="0.25">
      <c r="B24" s="58" t="s">
        <v>3</v>
      </c>
      <c r="C24" s="63" t="s">
        <v>148</v>
      </c>
      <c r="D24" s="170">
        <v>4.9999999999999973</v>
      </c>
      <c r="E24" s="64">
        <v>1.2063782580200284</v>
      </c>
      <c r="F24" s="114">
        <v>0.10184113744985487</v>
      </c>
      <c r="G24" s="114">
        <v>0</v>
      </c>
      <c r="H24" s="114">
        <v>5.4326818413039255E-2</v>
      </c>
      <c r="I24" s="114">
        <v>2.2592686939885811E-3</v>
      </c>
      <c r="J24" s="114">
        <v>3.5451014278815876E-2</v>
      </c>
      <c r="K24" s="114">
        <v>3.1724757982424176E-2</v>
      </c>
      <c r="L24" s="114">
        <v>0.21524875935497639</v>
      </c>
      <c r="M24" s="114">
        <v>2.2000856156760343E-2</v>
      </c>
      <c r="N24" s="114">
        <v>1.6185768972701697E-2</v>
      </c>
      <c r="O24" s="114">
        <v>1.6520437116024148E-2</v>
      </c>
      <c r="P24" s="114">
        <v>0.49555881841858529</v>
      </c>
      <c r="Q24" s="175">
        <v>9.5698301254444357E-3</v>
      </c>
      <c r="S24" s="66">
        <v>0.41078228584119425</v>
      </c>
      <c r="T24" s="64">
        <v>0.71081943960144311</v>
      </c>
      <c r="U24" s="170">
        <v>2.9460885707940272</v>
      </c>
      <c r="W24" s="176"/>
    </row>
    <row r="25" spans="2:23" x14ac:dyDescent="0.25">
      <c r="B25" s="58" t="s">
        <v>11</v>
      </c>
      <c r="C25" s="63" t="s">
        <v>149</v>
      </c>
      <c r="D25" s="170">
        <v>7.0672832952713973</v>
      </c>
      <c r="E25" s="64">
        <v>23.975587939240071</v>
      </c>
      <c r="F25" s="114">
        <v>2.0239929976595228</v>
      </c>
      <c r="G25" s="114">
        <v>0</v>
      </c>
      <c r="H25" s="114">
        <v>1.0796923797836921</v>
      </c>
      <c r="I25" s="114">
        <v>4.4900755539143675E-2</v>
      </c>
      <c r="J25" s="114">
        <v>0.70455423473231626</v>
      </c>
      <c r="K25" s="114">
        <v>0.63049853543206968</v>
      </c>
      <c r="L25" s="114">
        <v>1.0694646402193952</v>
      </c>
      <c r="M25" s="114">
        <v>0.43724549743685936</v>
      </c>
      <c r="N25" s="114">
        <v>0.32167632729567186</v>
      </c>
      <c r="O25" s="114">
        <v>0.32832752931075021</v>
      </c>
      <c r="P25" s="114">
        <v>6.6403528974094215</v>
      </c>
      <c r="Q25" s="182">
        <v>0.12823311146798003</v>
      </c>
      <c r="R25" s="179"/>
      <c r="S25" s="66">
        <v>0.27696308904864725</v>
      </c>
      <c r="T25" s="64">
        <v>17.33523504183065</v>
      </c>
      <c r="U25" s="170">
        <v>5.1099066826311281</v>
      </c>
    </row>
    <row r="26" spans="2:23" x14ac:dyDescent="0.25">
      <c r="B26" s="58" t="s">
        <v>11</v>
      </c>
      <c r="C26" s="63" t="s">
        <v>134</v>
      </c>
      <c r="D26" s="170">
        <v>9.9999999999999982</v>
      </c>
      <c r="E26" s="64">
        <v>2.9805699567937722</v>
      </c>
      <c r="F26" s="114">
        <v>0.28938841914108415</v>
      </c>
      <c r="G26" s="114">
        <v>0</v>
      </c>
      <c r="H26" s="114">
        <v>0.40773490839650106</v>
      </c>
      <c r="I26" s="114">
        <v>4.2603290924920434E-2</v>
      </c>
      <c r="J26" s="114">
        <v>7.4734085721568158E-2</v>
      </c>
      <c r="K26" s="114">
        <v>7.5185918800109261E-2</v>
      </c>
      <c r="L26" s="114">
        <v>6.0677465017331185E-2</v>
      </c>
      <c r="M26" s="114">
        <v>4.020641209617147E-2</v>
      </c>
      <c r="N26" s="114">
        <v>3.1154442375654751E-2</v>
      </c>
      <c r="O26" s="114">
        <v>2.9971096431297091E-2</v>
      </c>
      <c r="P26" s="114">
        <v>1.0516560389046377</v>
      </c>
      <c r="Q26" s="175">
        <v>2.0308728789917792E-2</v>
      </c>
      <c r="S26" s="66">
        <v>0.35283722715769239</v>
      </c>
      <c r="T26" s="64">
        <v>1.9289139178891346</v>
      </c>
      <c r="U26" s="170">
        <v>6.4716277284230754</v>
      </c>
      <c r="W26" s="176"/>
    </row>
    <row r="27" spans="2:23" x14ac:dyDescent="0.25">
      <c r="B27" s="58" t="s">
        <v>11</v>
      </c>
      <c r="C27" s="63" t="s">
        <v>135</v>
      </c>
      <c r="D27" s="170">
        <v>42.001854968699064</v>
      </c>
      <c r="E27" s="64">
        <v>1.3066952385533832</v>
      </c>
      <c r="F27" s="114">
        <v>0.12503627831529596</v>
      </c>
      <c r="G27" s="114">
        <v>0</v>
      </c>
      <c r="H27" s="114">
        <v>0.12698659510888841</v>
      </c>
      <c r="I27" s="114">
        <v>1.0305726966518686E-2</v>
      </c>
      <c r="J27" s="114">
        <v>7.2057429281310426E-2</v>
      </c>
      <c r="K27" s="114">
        <v>7.6973199712504506E-2</v>
      </c>
      <c r="L27" s="114">
        <v>8.0500273567600561E-2</v>
      </c>
      <c r="M27" s="114">
        <v>1.7752083643501067E-2</v>
      </c>
      <c r="N27" s="114">
        <v>1.2924868866354113E-2</v>
      </c>
      <c r="O27" s="114">
        <v>1.2917526917991442E-2</v>
      </c>
      <c r="P27" s="114">
        <v>0.53545398237996522</v>
      </c>
      <c r="Q27" s="175">
        <v>1.0340253186738183E-2</v>
      </c>
      <c r="S27" s="66">
        <v>0.40977725071743271</v>
      </c>
      <c r="T27" s="64">
        <v>0.77124125617341799</v>
      </c>
      <c r="U27" s="170">
        <v>24.790450314593226</v>
      </c>
      <c r="W27" s="176"/>
    </row>
    <row r="28" spans="2:23" x14ac:dyDescent="0.25">
      <c r="B28" s="168"/>
      <c r="C28" s="169"/>
      <c r="D28" s="167">
        <v>12.410587558051944</v>
      </c>
      <c r="E28" s="171">
        <v>130.09085060863558</v>
      </c>
      <c r="F28" s="167">
        <v>11.856049393994558</v>
      </c>
      <c r="G28" s="167">
        <v>0</v>
      </c>
      <c r="H28" s="167">
        <v>10.171621319929324</v>
      </c>
      <c r="I28" s="167">
        <v>0.82686107199207282</v>
      </c>
      <c r="J28" s="167">
        <v>6.5471567653479159</v>
      </c>
      <c r="K28" s="167">
        <v>5.3113124455692393</v>
      </c>
      <c r="L28" s="167">
        <v>11.339596404966166</v>
      </c>
      <c r="M28" s="167">
        <v>3.0446248153662729</v>
      </c>
      <c r="N28" s="167">
        <v>1.4349635655457658</v>
      </c>
      <c r="O28" s="167">
        <v>1.2512640719506407</v>
      </c>
      <c r="P28" s="167">
        <v>51.78344985466196</v>
      </c>
      <c r="Q28" s="172">
        <v>1</v>
      </c>
      <c r="S28" s="172">
        <v>0.39805604784956733</v>
      </c>
      <c r="T28" s="171">
        <v>78.30740075397361</v>
      </c>
      <c r="U28" s="173">
        <v>7.4704781232027733</v>
      </c>
    </row>
    <row r="29" spans="2:23" s="52" customFormat="1" x14ac:dyDescent="0.25">
      <c r="C29" s="174" t="s">
        <v>390</v>
      </c>
      <c r="E29" s="116"/>
      <c r="F29" s="194">
        <f t="shared" ref="F29:P29" si="0">F28/$P$28</f>
        <v>0.22895441356785506</v>
      </c>
      <c r="G29" s="194">
        <f t="shared" si="0"/>
        <v>0</v>
      </c>
      <c r="H29" s="194">
        <f t="shared" si="0"/>
        <v>0.19642610425681389</v>
      </c>
      <c r="I29" s="194">
        <f t="shared" si="0"/>
        <v>1.5967670642121814E-2</v>
      </c>
      <c r="J29" s="194">
        <f t="shared" si="0"/>
        <v>0.12643338332466253</v>
      </c>
      <c r="K29" s="194">
        <f t="shared" si="0"/>
        <v>0.10256775978572762</v>
      </c>
      <c r="L29" s="194">
        <f t="shared" si="0"/>
        <v>0.21898109215960793</v>
      </c>
      <c r="M29" s="194">
        <f t="shared" si="0"/>
        <v>5.8795325995302947E-2</v>
      </c>
      <c r="N29" s="194">
        <f t="shared" si="0"/>
        <v>2.7710852976640353E-2</v>
      </c>
      <c r="O29" s="194">
        <f t="shared" si="0"/>
        <v>2.4163397291267798E-2</v>
      </c>
      <c r="P29" s="194">
        <f t="shared" si="0"/>
        <v>1</v>
      </c>
    </row>
    <row r="30" spans="2:23" x14ac:dyDescent="0.25">
      <c r="E30" s="1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23"/>
    </row>
    <row r="31" spans="2:23" x14ac:dyDescent="0.25">
      <c r="Q31" s="23"/>
    </row>
    <row r="32" spans="2:23" x14ac:dyDescent="0.25">
      <c r="P32" s="17"/>
      <c r="Q32" s="176"/>
    </row>
    <row r="33" spans="16:17" x14ac:dyDescent="0.25">
      <c r="P33" s="17"/>
      <c r="Q33" s="176"/>
    </row>
    <row r="35" spans="16:17" x14ac:dyDescent="0.25">
      <c r="Q35" s="23"/>
    </row>
  </sheetData>
  <conditionalFormatting sqref="F4:O27">
    <cfRule type="top10" dxfId="10" priority="4" rank="10"/>
  </conditionalFormatting>
  <conditionalFormatting sqref="F4:O27">
    <cfRule type="top10" dxfId="9" priority="3" rank="10"/>
  </conditionalFormatting>
  <conditionalFormatting sqref="Q4:Q27">
    <cfRule type="top10" dxfId="8" priority="1" rank="5"/>
    <cfRule type="top10" priority="2" rank="5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B1:W35"/>
  <sheetViews>
    <sheetView zoomScale="80" zoomScaleNormal="80" workbookViewId="0"/>
  </sheetViews>
  <sheetFormatPr defaultRowHeight="15" x14ac:dyDescent="0.25"/>
  <cols>
    <col min="1" max="1" width="9.140625" style="120"/>
    <col min="2" max="2" width="23" style="120" bestFit="1" customWidth="1"/>
    <col min="3" max="3" width="51.42578125" style="120" bestFit="1" customWidth="1"/>
    <col min="4" max="17" width="9.140625" style="120"/>
    <col min="18" max="18" width="4.28515625" style="120" customWidth="1"/>
    <col min="19" max="19" width="11" style="120" customWidth="1"/>
    <col min="20" max="16384" width="9.140625" style="120"/>
  </cols>
  <sheetData>
    <row r="1" spans="2:21" x14ac:dyDescent="0.25">
      <c r="B1" s="195" t="s">
        <v>427</v>
      </c>
    </row>
    <row r="2" spans="2:21" ht="30" x14ac:dyDescent="0.25">
      <c r="B2" s="60"/>
      <c r="C2" s="61"/>
      <c r="D2" s="62"/>
      <c r="E2" s="62"/>
      <c r="F2" s="167" t="s">
        <v>382</v>
      </c>
      <c r="G2" s="167" t="s">
        <v>382</v>
      </c>
      <c r="H2" s="167" t="s">
        <v>382</v>
      </c>
      <c r="I2" s="167" t="s">
        <v>382</v>
      </c>
      <c r="J2" s="167" t="s">
        <v>382</v>
      </c>
      <c r="K2" s="167" t="s">
        <v>382</v>
      </c>
      <c r="L2" s="167" t="s">
        <v>382</v>
      </c>
      <c r="M2" s="167" t="s">
        <v>382</v>
      </c>
      <c r="N2" s="167" t="s">
        <v>382</v>
      </c>
      <c r="O2" s="167" t="s">
        <v>382</v>
      </c>
      <c r="P2" s="167" t="s">
        <v>382</v>
      </c>
      <c r="Q2" s="62"/>
      <c r="S2" s="62"/>
      <c r="T2" s="167" t="s">
        <v>382</v>
      </c>
      <c r="U2" s="62"/>
    </row>
    <row r="3" spans="2:21" ht="75" x14ac:dyDescent="0.25">
      <c r="B3" s="168" t="s">
        <v>387</v>
      </c>
      <c r="C3" s="169" t="s">
        <v>242</v>
      </c>
      <c r="D3" s="167" t="s">
        <v>371</v>
      </c>
      <c r="E3" s="167" t="s">
        <v>388</v>
      </c>
      <c r="F3" s="167" t="s">
        <v>372</v>
      </c>
      <c r="G3" s="167" t="s">
        <v>373</v>
      </c>
      <c r="H3" s="167" t="s">
        <v>374</v>
      </c>
      <c r="I3" s="167" t="s">
        <v>375</v>
      </c>
      <c r="J3" s="167" t="s">
        <v>376</v>
      </c>
      <c r="K3" s="167" t="s">
        <v>377</v>
      </c>
      <c r="L3" s="167" t="s">
        <v>391</v>
      </c>
      <c r="M3" s="167" t="s">
        <v>378</v>
      </c>
      <c r="N3" s="167" t="s">
        <v>379</v>
      </c>
      <c r="O3" s="167" t="s">
        <v>380</v>
      </c>
      <c r="P3" s="167" t="s">
        <v>392</v>
      </c>
      <c r="Q3" s="167" t="s">
        <v>390</v>
      </c>
      <c r="S3" s="167" t="s">
        <v>381</v>
      </c>
      <c r="T3" s="167" t="s">
        <v>389</v>
      </c>
      <c r="U3" s="167" t="s">
        <v>243</v>
      </c>
    </row>
    <row r="4" spans="2:21" x14ac:dyDescent="0.25">
      <c r="B4" s="58" t="s">
        <v>2</v>
      </c>
      <c r="C4" s="63" t="s">
        <v>145</v>
      </c>
      <c r="D4" s="170">
        <v>15.99806256766767</v>
      </c>
      <c r="E4" s="64">
        <v>33.566163417020256</v>
      </c>
      <c r="F4" s="114">
        <v>0</v>
      </c>
      <c r="G4" s="114">
        <v>1.0657085801302957</v>
      </c>
      <c r="H4" s="114">
        <v>3.26200989904487</v>
      </c>
      <c r="I4" s="114">
        <v>0</v>
      </c>
      <c r="J4" s="114">
        <v>1.850998898063279</v>
      </c>
      <c r="K4" s="114">
        <v>0</v>
      </c>
      <c r="L4" s="114">
        <v>0</v>
      </c>
      <c r="M4" s="114">
        <v>0.68983042262412453</v>
      </c>
      <c r="N4" s="114">
        <v>0.38340148342262653</v>
      </c>
      <c r="O4" s="114">
        <v>0.42275667118880844</v>
      </c>
      <c r="P4" s="114">
        <v>7.6747059544740051</v>
      </c>
      <c r="Q4" s="178">
        <v>0.3195051224760731</v>
      </c>
      <c r="R4" s="179"/>
      <c r="S4" s="66">
        <v>0.22864412173428267</v>
      </c>
      <c r="T4" s="64">
        <v>25.891457462546249</v>
      </c>
      <c r="U4" s="170">
        <v>12.340199602433193</v>
      </c>
    </row>
    <row r="5" spans="2:21" x14ac:dyDescent="0.25">
      <c r="B5" s="58" t="s">
        <v>3</v>
      </c>
      <c r="C5" s="63" t="s">
        <v>146</v>
      </c>
      <c r="D5" s="170">
        <v>17.598881342389138</v>
      </c>
      <c r="E5" s="64">
        <v>2.447574708418113</v>
      </c>
      <c r="F5" s="114">
        <v>0</v>
      </c>
      <c r="G5" s="114">
        <v>8.4496223113761482E-2</v>
      </c>
      <c r="H5" s="114">
        <v>0.25139236975354268</v>
      </c>
      <c r="I5" s="114">
        <v>0</v>
      </c>
      <c r="J5" s="114">
        <v>0.1004364248965524</v>
      </c>
      <c r="K5" s="114">
        <v>0</v>
      </c>
      <c r="L5" s="114">
        <v>0</v>
      </c>
      <c r="M5" s="114">
        <v>0.10259041560572761</v>
      </c>
      <c r="N5" s="114">
        <v>2.0881150352375075E-2</v>
      </c>
      <c r="O5" s="114">
        <v>1.0239769969893174E-2</v>
      </c>
      <c r="P5" s="114">
        <v>0.57003635369185235</v>
      </c>
      <c r="Q5" s="175">
        <v>2.3731141763933788E-2</v>
      </c>
      <c r="S5" s="66">
        <v>0.23289844911834023</v>
      </c>
      <c r="T5" s="64">
        <v>1.8775383547262607</v>
      </c>
      <c r="U5" s="170">
        <v>13.500129171529013</v>
      </c>
    </row>
    <row r="6" spans="2:21" x14ac:dyDescent="0.25">
      <c r="B6" s="58" t="s">
        <v>3</v>
      </c>
      <c r="C6" s="63" t="s">
        <v>147</v>
      </c>
      <c r="D6" s="170">
        <v>12.45</v>
      </c>
      <c r="E6" s="64">
        <v>5.8232435898618453</v>
      </c>
      <c r="F6" s="114">
        <v>0</v>
      </c>
      <c r="G6" s="114">
        <v>0.17801307836091443</v>
      </c>
      <c r="H6" s="114">
        <v>0.1295823670540652</v>
      </c>
      <c r="I6" s="114">
        <v>0</v>
      </c>
      <c r="J6" s="114">
        <v>0</v>
      </c>
      <c r="K6" s="114">
        <v>0</v>
      </c>
      <c r="L6" s="114">
        <v>0</v>
      </c>
      <c r="M6" s="114">
        <v>0.27347172283080795</v>
      </c>
      <c r="N6" s="114">
        <v>6.5589767696563037E-2</v>
      </c>
      <c r="O6" s="114">
        <v>3.2164134746299658E-2</v>
      </c>
      <c r="P6" s="114">
        <v>0.67882107068865016</v>
      </c>
      <c r="Q6" s="175">
        <v>2.8259950363737529E-2</v>
      </c>
      <c r="S6" s="66">
        <v>0.11657095572482397</v>
      </c>
      <c r="T6" s="64">
        <v>5.1444225191731956</v>
      </c>
      <c r="U6" s="170">
        <v>10.998691601225939</v>
      </c>
    </row>
    <row r="7" spans="2:21" x14ac:dyDescent="0.25">
      <c r="B7" s="58" t="s">
        <v>112</v>
      </c>
      <c r="C7" s="63" t="s">
        <v>383</v>
      </c>
      <c r="D7" s="170">
        <v>18.994552529182887</v>
      </c>
      <c r="E7" s="64">
        <v>8.7333104048535724</v>
      </c>
      <c r="F7" s="114">
        <v>0</v>
      </c>
      <c r="G7" s="114">
        <v>0.18395599610823091</v>
      </c>
      <c r="H7" s="114">
        <v>0.18294563795598159</v>
      </c>
      <c r="I7" s="114">
        <v>0</v>
      </c>
      <c r="J7" s="114">
        <v>0</v>
      </c>
      <c r="K7" s="114">
        <v>0</v>
      </c>
      <c r="L7" s="114">
        <v>1.4691833767733877</v>
      </c>
      <c r="M7" s="114">
        <v>0.45909665019029272</v>
      </c>
      <c r="N7" s="114">
        <v>9.5479458466072198E-2</v>
      </c>
      <c r="O7" s="114">
        <v>8.4398061228514523E-2</v>
      </c>
      <c r="P7" s="114">
        <v>2.47505918072248</v>
      </c>
      <c r="Q7" s="184">
        <v>0.10303900779563652</v>
      </c>
      <c r="R7" s="179"/>
      <c r="S7" s="66">
        <v>0.28340446703313737</v>
      </c>
      <c r="T7" s="64">
        <v>6.2582512241310919</v>
      </c>
      <c r="U7" s="170">
        <v>13.611411493116881</v>
      </c>
    </row>
    <row r="8" spans="2:21" x14ac:dyDescent="0.25">
      <c r="B8" s="58" t="s">
        <v>112</v>
      </c>
      <c r="C8" s="63" t="s">
        <v>142</v>
      </c>
      <c r="D8" s="170">
        <v>26.37874251497006</v>
      </c>
      <c r="E8" s="64">
        <v>6.8190632981864763</v>
      </c>
      <c r="F8" s="114">
        <v>0</v>
      </c>
      <c r="G8" s="114">
        <v>0.16706456403700937</v>
      </c>
      <c r="H8" s="114">
        <v>9.0149039572106293E-2</v>
      </c>
      <c r="I8" s="114">
        <v>0</v>
      </c>
      <c r="J8" s="114">
        <v>0.29844389255487902</v>
      </c>
      <c r="K8" s="114">
        <v>0</v>
      </c>
      <c r="L8" s="114">
        <v>0.77799312364864126</v>
      </c>
      <c r="M8" s="114">
        <v>0.35197511254021446</v>
      </c>
      <c r="N8" s="114">
        <v>0.17606138122129955</v>
      </c>
      <c r="O8" s="114">
        <v>3.7731544584172529E-2</v>
      </c>
      <c r="P8" s="114">
        <v>1.8994186581583226</v>
      </c>
      <c r="Q8" s="175">
        <v>7.9074559287112919E-2</v>
      </c>
      <c r="R8" s="179"/>
      <c r="S8" s="66">
        <v>0.27854539180820792</v>
      </c>
      <c r="T8" s="64">
        <v>4.9196446400281539</v>
      </c>
      <c r="U8" s="170">
        <v>19.031065345729896</v>
      </c>
    </row>
    <row r="9" spans="2:21" x14ac:dyDescent="0.25">
      <c r="B9" s="58" t="s">
        <v>112</v>
      </c>
      <c r="C9" s="63" t="s">
        <v>157</v>
      </c>
      <c r="D9" s="170">
        <v>18.994552529182887</v>
      </c>
      <c r="E9" s="64">
        <v>5.5052838671777007</v>
      </c>
      <c r="F9" s="114">
        <v>0</v>
      </c>
      <c r="G9" s="114">
        <v>0.18266881393605119</v>
      </c>
      <c r="H9" s="114">
        <v>0.2385736005941535</v>
      </c>
      <c r="I9" s="114">
        <v>0</v>
      </c>
      <c r="J9" s="114">
        <v>0</v>
      </c>
      <c r="K9" s="114">
        <v>0</v>
      </c>
      <c r="L9" s="114">
        <v>0</v>
      </c>
      <c r="M9" s="114">
        <v>0.24327353914630004</v>
      </c>
      <c r="N9" s="114">
        <v>5.1677008353087923E-2</v>
      </c>
      <c r="O9" s="114">
        <v>6.6180849386583959E-2</v>
      </c>
      <c r="P9" s="114">
        <v>0.78237381141617668</v>
      </c>
      <c r="Q9" s="175">
        <v>3.2570946941996526E-2</v>
      </c>
      <c r="S9" s="66">
        <v>0.14211325524568505</v>
      </c>
      <c r="T9" s="64">
        <v>4.722910055761524</v>
      </c>
      <c r="U9" s="170">
        <v>16.295174837325547</v>
      </c>
    </row>
    <row r="10" spans="2:21" x14ac:dyDescent="0.25">
      <c r="B10" s="58" t="s">
        <v>45</v>
      </c>
      <c r="C10" s="63" t="s">
        <v>138</v>
      </c>
      <c r="D10" s="170">
        <v>10.309708737864078</v>
      </c>
      <c r="E10" s="64">
        <v>1.7832367689804258</v>
      </c>
      <c r="F10" s="114">
        <v>0</v>
      </c>
      <c r="G10" s="114">
        <v>4.6282175612548361E-2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6.0931192158841838E-2</v>
      </c>
      <c r="N10" s="114">
        <v>3.2940616464948086E-2</v>
      </c>
      <c r="O10" s="114">
        <v>2.779949678768277E-2</v>
      </c>
      <c r="P10" s="114">
        <v>0.16795348102402105</v>
      </c>
      <c r="Q10" s="175">
        <v>6.9920590890625786E-3</v>
      </c>
      <c r="S10" s="66">
        <v>9.418462200061592E-2</v>
      </c>
      <c r="T10" s="64">
        <v>1.6152832879564047</v>
      </c>
      <c r="U10" s="170">
        <v>9.3386927174519023</v>
      </c>
    </row>
    <row r="11" spans="2:21" x14ac:dyDescent="0.25">
      <c r="B11" s="58" t="s">
        <v>45</v>
      </c>
      <c r="C11" s="63" t="s">
        <v>139</v>
      </c>
      <c r="D11" s="170">
        <v>10.568295114656035</v>
      </c>
      <c r="E11" s="64">
        <v>4.0942011461503602</v>
      </c>
      <c r="F11" s="114">
        <v>0</v>
      </c>
      <c r="G11" s="114">
        <v>0.13917740812492044</v>
      </c>
      <c r="H11" s="114">
        <v>1.7557194535597585E-2</v>
      </c>
      <c r="I11" s="114">
        <v>0</v>
      </c>
      <c r="J11" s="114">
        <v>0</v>
      </c>
      <c r="K11" s="114">
        <v>0</v>
      </c>
      <c r="L11" s="114">
        <v>0</v>
      </c>
      <c r="M11" s="114">
        <v>0.13352924993963733</v>
      </c>
      <c r="N11" s="114">
        <v>7.3439354337810639E-2</v>
      </c>
      <c r="O11" s="114">
        <v>6.3356445986166313E-2</v>
      </c>
      <c r="P11" s="114">
        <v>0.42705965292413228</v>
      </c>
      <c r="Q11" s="175">
        <v>1.777888918761393E-2</v>
      </c>
      <c r="S11" s="66">
        <v>0.1043084200505591</v>
      </c>
      <c r="T11" s="64">
        <v>3.6671414932262278</v>
      </c>
      <c r="U11" s="170">
        <v>9.4659329486182209</v>
      </c>
    </row>
    <row r="12" spans="2:21" x14ac:dyDescent="0.25">
      <c r="B12" s="58" t="s">
        <v>45</v>
      </c>
      <c r="C12" s="63" t="s">
        <v>140</v>
      </c>
      <c r="D12" s="170">
        <v>9.5774462660472981</v>
      </c>
      <c r="E12" s="64">
        <v>1.6138513266466648</v>
      </c>
      <c r="F12" s="114">
        <v>0</v>
      </c>
      <c r="G12" s="114">
        <v>6.0424156117051861E-2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5.3919437785681902E-2</v>
      </c>
      <c r="N12" s="114">
        <v>2.8578130692241382E-2</v>
      </c>
      <c r="O12" s="114">
        <v>2.4894483544701536E-2</v>
      </c>
      <c r="P12" s="114">
        <v>0.16781620813967668</v>
      </c>
      <c r="Q12" s="175">
        <v>6.9863442916507611E-3</v>
      </c>
      <c r="S12" s="66">
        <v>0.10398492436621966</v>
      </c>
      <c r="T12" s="64">
        <v>1.446035118506988</v>
      </c>
      <c r="U12" s="170">
        <v>8.581536240450836</v>
      </c>
    </row>
    <row r="13" spans="2:21" x14ac:dyDescent="0.25">
      <c r="B13" s="58" t="s">
        <v>45</v>
      </c>
      <c r="C13" s="63" t="s">
        <v>141</v>
      </c>
      <c r="D13" s="170">
        <v>10.148964529209358</v>
      </c>
      <c r="E13" s="64">
        <v>1.0653740667721021</v>
      </c>
      <c r="F13" s="114">
        <v>0</v>
      </c>
      <c r="G13" s="114">
        <v>2.7650747510995558E-2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3.6402632063633894E-2</v>
      </c>
      <c r="N13" s="114">
        <v>1.9679988174148649E-2</v>
      </c>
      <c r="O13" s="114">
        <v>1.6608486019411308E-2</v>
      </c>
      <c r="P13" s="114">
        <v>0.10034185376818941</v>
      </c>
      <c r="Q13" s="175">
        <v>4.1773243780098444E-3</v>
      </c>
      <c r="S13" s="66">
        <v>9.4184622000615947E-2</v>
      </c>
      <c r="T13" s="64">
        <v>0.96503221300391273</v>
      </c>
      <c r="U13" s="170">
        <v>9.1930881413281149</v>
      </c>
    </row>
    <row r="14" spans="2:21" x14ac:dyDescent="0.25">
      <c r="B14" s="58" t="s">
        <v>8</v>
      </c>
      <c r="C14" s="63" t="s">
        <v>405</v>
      </c>
      <c r="D14" s="170">
        <v>11.242465753424659</v>
      </c>
      <c r="E14" s="64">
        <v>5.1610417682052097</v>
      </c>
      <c r="F14" s="114">
        <v>0</v>
      </c>
      <c r="G14" s="114">
        <v>0.21357102829392288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0.258614514241439</v>
      </c>
      <c r="N14" s="114">
        <v>9.6600090434851113E-2</v>
      </c>
      <c r="O14" s="114">
        <v>6.3084668823861545E-2</v>
      </c>
      <c r="P14" s="114">
        <v>0.63187030179407455</v>
      </c>
      <c r="Q14" s="175">
        <v>2.6305346336561442E-2</v>
      </c>
      <c r="S14" s="66">
        <v>0.12243076692127065</v>
      </c>
      <c r="T14" s="64">
        <v>4.5291714664111353</v>
      </c>
      <c r="U14" s="170">
        <v>9.866042049146758</v>
      </c>
    </row>
    <row r="15" spans="2:21" x14ac:dyDescent="0.25">
      <c r="B15" s="58" t="s">
        <v>136</v>
      </c>
      <c r="C15" s="63" t="s">
        <v>384</v>
      </c>
      <c r="D15" s="170">
        <v>53.122529644268788</v>
      </c>
      <c r="E15" s="64">
        <v>1.4137460098594474</v>
      </c>
      <c r="F15" s="114">
        <v>0</v>
      </c>
      <c r="G15" s="114">
        <v>7.731583442696649E-2</v>
      </c>
      <c r="H15" s="114">
        <v>0.12528280728928509</v>
      </c>
      <c r="I15" s="114">
        <v>0</v>
      </c>
      <c r="J15" s="114">
        <v>1.8301345282995082E-2</v>
      </c>
      <c r="K15" s="114">
        <v>0</v>
      </c>
      <c r="L15" s="114">
        <v>0.1683754131603426</v>
      </c>
      <c r="M15" s="114">
        <v>5.9069346136711137E-2</v>
      </c>
      <c r="N15" s="114">
        <v>2.0961561659330177E-2</v>
      </c>
      <c r="O15" s="114">
        <v>1.1947106028698152E-2</v>
      </c>
      <c r="P15" s="114">
        <v>0.48125341398432869</v>
      </c>
      <c r="Q15" s="175">
        <v>2.0035025692085887E-2</v>
      </c>
      <c r="S15" s="66">
        <v>0.34041009532693517</v>
      </c>
      <c r="T15" s="64">
        <v>0.93249259587511868</v>
      </c>
      <c r="U15" s="170">
        <v>35.039084264055312</v>
      </c>
    </row>
    <row r="16" spans="2:21" x14ac:dyDescent="0.25">
      <c r="B16" s="58" t="s">
        <v>136</v>
      </c>
      <c r="C16" s="63" t="s">
        <v>385</v>
      </c>
      <c r="D16" s="170">
        <v>223.11462450592879</v>
      </c>
      <c r="E16" s="64">
        <v>2.9586952191195968</v>
      </c>
      <c r="F16" s="114">
        <v>0.23685708350600729</v>
      </c>
      <c r="G16" s="114">
        <v>3.937210242337702E-2</v>
      </c>
      <c r="H16" s="114">
        <v>0.26219252990255393</v>
      </c>
      <c r="I16" s="114">
        <v>0</v>
      </c>
      <c r="J16" s="114">
        <v>3.8301153399992884E-2</v>
      </c>
      <c r="K16" s="114">
        <v>2.6833998246498351E-2</v>
      </c>
      <c r="L16" s="114">
        <v>0.35237696620223885</v>
      </c>
      <c r="M16" s="114">
        <v>0.10028701602980981</v>
      </c>
      <c r="N16" s="114">
        <v>4.1233413200719243E-2</v>
      </c>
      <c r="O16" s="114">
        <v>2.4526138417916992E-2</v>
      </c>
      <c r="P16" s="114">
        <v>1.1219804013291141</v>
      </c>
      <c r="Q16" s="175">
        <v>4.6709084057277209E-2</v>
      </c>
      <c r="S16" s="66">
        <v>0.37921459232390142</v>
      </c>
      <c r="T16" s="64">
        <v>1.8367148177904826</v>
      </c>
      <c r="U16" s="170">
        <v>138.50630313241263</v>
      </c>
    </row>
    <row r="17" spans="2:23" x14ac:dyDescent="0.25">
      <c r="B17" s="58" t="s">
        <v>136</v>
      </c>
      <c r="C17" s="63" t="s">
        <v>151</v>
      </c>
      <c r="D17" s="170">
        <v>9.09734361150654</v>
      </c>
      <c r="E17" s="64">
        <v>1.3349874157499593</v>
      </c>
      <c r="F17" s="114">
        <v>0</v>
      </c>
      <c r="G17" s="114">
        <v>3.4819932088975526E-2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6.9812722534033061E-2</v>
      </c>
      <c r="N17" s="114">
        <v>2.6158837528213082E-2</v>
      </c>
      <c r="O17" s="114">
        <v>1.6317875884173751E-2</v>
      </c>
      <c r="P17" s="114">
        <v>0.1471093680353954</v>
      </c>
      <c r="Q17" s="175">
        <v>6.1242993451920552E-3</v>
      </c>
      <c r="S17" s="66">
        <v>0.11019532191826198</v>
      </c>
      <c r="T17" s="64">
        <v>1.1878780477145638</v>
      </c>
      <c r="U17" s="170">
        <v>8.094858903635533</v>
      </c>
    </row>
    <row r="18" spans="2:23" x14ac:dyDescent="0.25">
      <c r="B18" s="58" t="s">
        <v>62</v>
      </c>
      <c r="C18" s="63" t="s">
        <v>163</v>
      </c>
      <c r="D18" s="170">
        <v>4.1351561870484277</v>
      </c>
      <c r="E18" s="64">
        <v>0.49526445765750843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2.7745214542547494E-2</v>
      </c>
      <c r="N18" s="114">
        <v>1.0445676339171733E-2</v>
      </c>
      <c r="O18" s="114">
        <v>0</v>
      </c>
      <c r="P18" s="114">
        <v>3.8190890881719231E-2</v>
      </c>
      <c r="Q18" s="175">
        <v>1.5899221860768132E-3</v>
      </c>
      <c r="S18" s="66">
        <v>7.711211715525422E-2</v>
      </c>
      <c r="T18" s="64">
        <v>0.4570735667757892</v>
      </c>
      <c r="U18" s="170">
        <v>3.8162855386974752</v>
      </c>
    </row>
    <row r="19" spans="2:23" x14ac:dyDescent="0.25">
      <c r="B19" s="58" t="s">
        <v>136</v>
      </c>
      <c r="C19" s="63" t="s">
        <v>169</v>
      </c>
      <c r="D19" s="170">
        <v>17.283870967741937</v>
      </c>
      <c r="E19" s="64">
        <v>9.839891311066939</v>
      </c>
      <c r="F19" s="114">
        <v>0</v>
      </c>
      <c r="G19" s="114">
        <v>0.35907421930687855</v>
      </c>
      <c r="H19" s="114">
        <v>0.49734034863047266</v>
      </c>
      <c r="I19" s="114">
        <v>0</v>
      </c>
      <c r="J19" s="114">
        <v>0.98118507233569208</v>
      </c>
      <c r="K19" s="114">
        <v>0</v>
      </c>
      <c r="L19" s="114">
        <v>0</v>
      </c>
      <c r="M19" s="114">
        <v>0.40605527520690465</v>
      </c>
      <c r="N19" s="114">
        <v>7.8746501522791001E-2</v>
      </c>
      <c r="O19" s="114">
        <v>9.2273133144777697E-2</v>
      </c>
      <c r="P19" s="114">
        <v>2.4146745501475166</v>
      </c>
      <c r="Q19" s="184">
        <v>0.1005251396550234</v>
      </c>
      <c r="R19" s="179"/>
      <c r="S19" s="66">
        <v>0.24539646565320583</v>
      </c>
      <c r="T19" s="64">
        <v>7.4252167609194224</v>
      </c>
      <c r="U19" s="170">
        <v>13.042470119452011</v>
      </c>
    </row>
    <row r="20" spans="2:23" x14ac:dyDescent="0.25">
      <c r="B20" s="58" t="s">
        <v>6</v>
      </c>
      <c r="C20" s="63" t="s">
        <v>386</v>
      </c>
      <c r="D20" s="170">
        <v>11.859677419354842</v>
      </c>
      <c r="E20" s="64">
        <v>1.4073872952335864</v>
      </c>
      <c r="F20" s="114">
        <v>0</v>
      </c>
      <c r="G20" s="114">
        <v>3.8068588758588963E-2</v>
      </c>
      <c r="H20" s="114">
        <v>1.3250794686651166E-2</v>
      </c>
      <c r="I20" s="114">
        <v>0</v>
      </c>
      <c r="J20" s="114">
        <v>0</v>
      </c>
      <c r="K20" s="114">
        <v>0</v>
      </c>
      <c r="L20" s="114">
        <v>0</v>
      </c>
      <c r="M20" s="114">
        <v>3.6667905909171863E-2</v>
      </c>
      <c r="N20" s="114">
        <v>2.5476964591179565E-2</v>
      </c>
      <c r="O20" s="114">
        <v>2.4478233526166876E-2</v>
      </c>
      <c r="P20" s="114">
        <v>0.13794248747175844</v>
      </c>
      <c r="Q20" s="175">
        <v>5.7426736106580868E-3</v>
      </c>
      <c r="S20" s="66">
        <v>9.8013168044737753E-2</v>
      </c>
      <c r="T20" s="64">
        <v>1.2694448077618279</v>
      </c>
      <c r="U20" s="170">
        <v>10.697272863495234</v>
      </c>
    </row>
    <row r="21" spans="2:23" x14ac:dyDescent="0.25">
      <c r="B21" s="58" t="s">
        <v>6</v>
      </c>
      <c r="C21" s="63" t="s">
        <v>168</v>
      </c>
      <c r="D21" s="170">
        <v>11.826246334310852</v>
      </c>
      <c r="E21" s="64">
        <v>3.9369483426774003</v>
      </c>
      <c r="F21" s="114">
        <v>0</v>
      </c>
      <c r="G21" s="114">
        <v>0.1064909907377837</v>
      </c>
      <c r="H21" s="114">
        <v>3.7067049246107799E-2</v>
      </c>
      <c r="I21" s="114">
        <v>0</v>
      </c>
      <c r="J21" s="114">
        <v>0</v>
      </c>
      <c r="K21" s="114">
        <v>0</v>
      </c>
      <c r="L21" s="114">
        <v>0</v>
      </c>
      <c r="M21" s="114">
        <v>0.10257279704561025</v>
      </c>
      <c r="N21" s="114">
        <v>7.126786909572605E-2</v>
      </c>
      <c r="O21" s="114">
        <v>6.8474073369063929E-2</v>
      </c>
      <c r="P21" s="114">
        <v>0.38587277949429172</v>
      </c>
      <c r="Q21" s="175">
        <v>1.6064241471119154E-2</v>
      </c>
      <c r="S21" s="66">
        <v>9.8013168044737725E-2</v>
      </c>
      <c r="T21" s="64">
        <v>3.5510755631831086</v>
      </c>
      <c r="U21" s="170">
        <v>10.667118465007579</v>
      </c>
    </row>
    <row r="22" spans="2:23" x14ac:dyDescent="0.25">
      <c r="B22" s="58" t="s">
        <v>6</v>
      </c>
      <c r="C22" s="63" t="s">
        <v>156</v>
      </c>
      <c r="D22" s="170">
        <v>11.85967741935484</v>
      </c>
      <c r="E22" s="64">
        <v>1.7170356108780946</v>
      </c>
      <c r="F22" s="114">
        <v>0</v>
      </c>
      <c r="G22" s="114">
        <v>4.6444303409405162E-2</v>
      </c>
      <c r="H22" s="114">
        <v>1.6166187108885396E-2</v>
      </c>
      <c r="I22" s="114">
        <v>0</v>
      </c>
      <c r="J22" s="114">
        <v>0</v>
      </c>
      <c r="K22" s="114">
        <v>0</v>
      </c>
      <c r="L22" s="114">
        <v>0</v>
      </c>
      <c r="M22" s="114">
        <v>4.4735447332516831E-2</v>
      </c>
      <c r="N22" s="114">
        <v>3.1082315158227427E-2</v>
      </c>
      <c r="O22" s="114">
        <v>2.986384685875881E-2</v>
      </c>
      <c r="P22" s="114">
        <v>0.16829209986779362</v>
      </c>
      <c r="Q22" s="175">
        <v>7.0061561053905057E-3</v>
      </c>
      <c r="S22" s="66">
        <v>9.8013168044737739E-2</v>
      </c>
      <c r="T22" s="64">
        <v>1.5487435110103009</v>
      </c>
      <c r="U22" s="170">
        <v>10.697272863495233</v>
      </c>
    </row>
    <row r="23" spans="2:23" x14ac:dyDescent="0.25">
      <c r="B23" s="58" t="s">
        <v>9</v>
      </c>
      <c r="C23" s="63" t="s">
        <v>161</v>
      </c>
      <c r="D23" s="170">
        <v>21.920989622632423</v>
      </c>
      <c r="E23" s="64">
        <v>0.90531919151306461</v>
      </c>
      <c r="F23" s="114">
        <v>0</v>
      </c>
      <c r="G23" s="114">
        <v>2.3274404459532955E-2</v>
      </c>
      <c r="H23" s="114">
        <v>3.4263588380606495E-2</v>
      </c>
      <c r="I23" s="114">
        <v>0</v>
      </c>
      <c r="J23" s="114">
        <v>2.0863931093044425E-2</v>
      </c>
      <c r="K23" s="114">
        <v>0</v>
      </c>
      <c r="L23" s="114">
        <v>0.17432728648612938</v>
      </c>
      <c r="M23" s="114">
        <v>4.1979349635454001E-2</v>
      </c>
      <c r="N23" s="114">
        <v>8.7423960691748685E-3</v>
      </c>
      <c r="O23" s="114">
        <v>7.6316477001680903E-3</v>
      </c>
      <c r="P23" s="114">
        <v>0.31108260382411029</v>
      </c>
      <c r="Q23" s="175">
        <v>1.2950657135868088E-2</v>
      </c>
      <c r="S23" s="66">
        <v>0.34361649100158403</v>
      </c>
      <c r="T23" s="64">
        <v>0.59423658768895438</v>
      </c>
      <c r="U23" s="170">
        <v>14.388576089221335</v>
      </c>
    </row>
    <row r="24" spans="2:23" x14ac:dyDescent="0.25">
      <c r="B24" s="58" t="s">
        <v>3</v>
      </c>
      <c r="C24" s="63" t="s">
        <v>148</v>
      </c>
      <c r="D24" s="170">
        <v>4.9999999999999973</v>
      </c>
      <c r="E24" s="64">
        <v>1.2063782580200284</v>
      </c>
      <c r="F24" s="114">
        <v>0</v>
      </c>
      <c r="G24" s="114">
        <v>3.5270070475119257E-2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3.400014195255071E-2</v>
      </c>
      <c r="N24" s="114">
        <v>2.1513869615717662E-2</v>
      </c>
      <c r="O24" s="114">
        <v>2.0908947008000649E-2</v>
      </c>
      <c r="P24" s="114">
        <v>0.11169302905138828</v>
      </c>
      <c r="Q24" s="175">
        <v>4.6498843263153029E-3</v>
      </c>
      <c r="S24" s="66">
        <v>9.258541283287447E-2</v>
      </c>
      <c r="T24" s="64">
        <v>1.0946852289686402</v>
      </c>
      <c r="U24" s="170">
        <v>4.5370729358356261</v>
      </c>
    </row>
    <row r="25" spans="2:23" x14ac:dyDescent="0.25">
      <c r="B25" s="58" t="s">
        <v>11</v>
      </c>
      <c r="C25" s="63" t="s">
        <v>149</v>
      </c>
      <c r="D25" s="170">
        <v>7.0672832952713973</v>
      </c>
      <c r="E25" s="64">
        <v>23.975587939240071</v>
      </c>
      <c r="F25" s="114">
        <v>0</v>
      </c>
      <c r="G25" s="114">
        <v>0.70095815361203051</v>
      </c>
      <c r="H25" s="114">
        <v>0.19790582136007812</v>
      </c>
      <c r="I25" s="114">
        <v>0</v>
      </c>
      <c r="J25" s="114">
        <v>0</v>
      </c>
      <c r="K25" s="114">
        <v>0</v>
      </c>
      <c r="L25" s="114">
        <v>0</v>
      </c>
      <c r="M25" s="114">
        <v>0.63235946079813043</v>
      </c>
      <c r="N25" s="114">
        <v>0.42544770692832673</v>
      </c>
      <c r="O25" s="114">
        <v>0.41554487108379862</v>
      </c>
      <c r="P25" s="114">
        <v>2.3722160137823645</v>
      </c>
      <c r="Q25" s="178">
        <v>9.8757551431842727E-2</v>
      </c>
      <c r="R25" s="179"/>
      <c r="S25" s="66">
        <v>9.8942975654825752E-2</v>
      </c>
      <c r="T25" s="64">
        <v>21.603371925457708</v>
      </c>
      <c r="U25" s="170">
        <v>6.3680252562416024</v>
      </c>
    </row>
    <row r="26" spans="2:23" x14ac:dyDescent="0.25">
      <c r="B26" s="58" t="s">
        <v>11</v>
      </c>
      <c r="C26" s="63" t="s">
        <v>134</v>
      </c>
      <c r="D26" s="170">
        <v>9.9999999999999982</v>
      </c>
      <c r="E26" s="64">
        <v>2.9805699567937722</v>
      </c>
      <c r="F26" s="114">
        <v>0</v>
      </c>
      <c r="G26" s="114">
        <v>9.5054600795100544E-2</v>
      </c>
      <c r="H26" s="114">
        <v>6.8472853347914475E-2</v>
      </c>
      <c r="I26" s="114">
        <v>0</v>
      </c>
      <c r="J26" s="114">
        <v>0</v>
      </c>
      <c r="K26" s="114">
        <v>0</v>
      </c>
      <c r="L26" s="114">
        <v>0</v>
      </c>
      <c r="M26" s="114">
        <v>6.9001303439321565E-2</v>
      </c>
      <c r="N26" s="114">
        <v>5.1701882944005136E-2</v>
      </c>
      <c r="O26" s="114">
        <v>5.1477302798189919E-2</v>
      </c>
      <c r="P26" s="114">
        <v>0.33570794332453163</v>
      </c>
      <c r="Q26" s="175">
        <v>1.397583284419739E-2</v>
      </c>
      <c r="S26" s="66">
        <v>0.11263213015998319</v>
      </c>
      <c r="T26" s="64">
        <v>2.6448620134692407</v>
      </c>
      <c r="U26" s="170">
        <v>8.8736786984001661</v>
      </c>
    </row>
    <row r="27" spans="2:23" x14ac:dyDescent="0.25">
      <c r="B27" s="58" t="s">
        <v>11</v>
      </c>
      <c r="C27" s="63" t="s">
        <v>135</v>
      </c>
      <c r="D27" s="170">
        <v>42.001854968699064</v>
      </c>
      <c r="E27" s="64">
        <v>1.3066952385533832</v>
      </c>
      <c r="F27" s="114">
        <v>3.9351811044044359E-2</v>
      </c>
      <c r="G27" s="114">
        <v>5.1292803429273962E-2</v>
      </c>
      <c r="H27" s="114">
        <v>0.12698659510888841</v>
      </c>
      <c r="I27" s="114">
        <v>0</v>
      </c>
      <c r="J27" s="114">
        <v>7.2057429281310426E-2</v>
      </c>
      <c r="K27" s="114">
        <v>0</v>
      </c>
      <c r="L27" s="114">
        <v>8.0500273567600561E-2</v>
      </c>
      <c r="M27" s="114">
        <v>1.8499695719337197E-2</v>
      </c>
      <c r="N27" s="114">
        <v>1.4513494641048102E-2</v>
      </c>
      <c r="O27" s="114">
        <v>1.5929574833423495E-2</v>
      </c>
      <c r="P27" s="114">
        <v>0.41913167762492654</v>
      </c>
      <c r="Q27" s="175">
        <v>1.7448840227564408E-2</v>
      </c>
      <c r="S27" s="66">
        <v>0.3207570252486257</v>
      </c>
      <c r="T27" s="64">
        <v>0.88756356092845667</v>
      </c>
      <c r="U27" s="170">
        <v>28.529464914014948</v>
      </c>
    </row>
    <row r="28" spans="2:23" x14ac:dyDescent="0.25">
      <c r="B28" s="168"/>
      <c r="C28" s="169"/>
      <c r="D28" s="167">
        <v>12.410587558051944</v>
      </c>
      <c r="E28" s="171">
        <v>130.09085060863558</v>
      </c>
      <c r="F28" s="167">
        <v>0.27620889455005165</v>
      </c>
      <c r="G28" s="167">
        <v>3.9564487752687354</v>
      </c>
      <c r="H28" s="167">
        <v>5.5511386835717591</v>
      </c>
      <c r="I28" s="167">
        <v>0</v>
      </c>
      <c r="J28" s="167">
        <v>3.3805881469077455</v>
      </c>
      <c r="K28" s="167">
        <v>2.6833998246498351E-2</v>
      </c>
      <c r="L28" s="167">
        <v>3.0227564398383397</v>
      </c>
      <c r="M28" s="167">
        <v>4.3064205654088008</v>
      </c>
      <c r="N28" s="167">
        <v>1.8716209189096553</v>
      </c>
      <c r="O28" s="167">
        <v>1.6285873629192327</v>
      </c>
      <c r="P28" s="167">
        <v>24.020603785620821</v>
      </c>
      <c r="Q28" s="172">
        <v>1</v>
      </c>
      <c r="S28" s="172">
        <v>0.18464483607601462</v>
      </c>
      <c r="T28" s="171">
        <v>106.07024682301476</v>
      </c>
      <c r="U28" s="173">
        <v>10.119036652788418</v>
      </c>
    </row>
    <row r="29" spans="2:23" s="52" customFormat="1" x14ac:dyDescent="0.25">
      <c r="C29" s="174" t="s">
        <v>390</v>
      </c>
      <c r="E29" s="116"/>
      <c r="F29" s="194">
        <f t="shared" ref="F29:P29" si="0">F28/$P$28</f>
        <v>1.1498832294773349E-2</v>
      </c>
      <c r="G29" s="194">
        <f t="shared" si="0"/>
        <v>0.16471062969853983</v>
      </c>
      <c r="H29" s="194">
        <f t="shared" si="0"/>
        <v>0.23109904867981601</v>
      </c>
      <c r="I29" s="194">
        <f t="shared" si="0"/>
        <v>0</v>
      </c>
      <c r="J29" s="194">
        <f t="shared" si="0"/>
        <v>0.14073701798168073</v>
      </c>
      <c r="K29" s="194">
        <f t="shared" si="0"/>
        <v>1.1171242191073349E-3</v>
      </c>
      <c r="L29" s="194">
        <f t="shared" si="0"/>
        <v>0.1258401523465375</v>
      </c>
      <c r="M29" s="194">
        <f t="shared" si="0"/>
        <v>0.1792802797066535</v>
      </c>
      <c r="N29" s="194">
        <f t="shared" si="0"/>
        <v>7.7917313636805513E-2</v>
      </c>
      <c r="O29" s="194">
        <f t="shared" si="0"/>
        <v>6.7799601436086099E-2</v>
      </c>
      <c r="P29" s="194">
        <f t="shared" si="0"/>
        <v>1</v>
      </c>
      <c r="W29" s="196">
        <f>G29+H29+M29</f>
        <v>0.57508995808500929</v>
      </c>
    </row>
    <row r="30" spans="2:23" x14ac:dyDescent="0.25">
      <c r="E30" s="17"/>
      <c r="F30" s="177"/>
      <c r="G30" s="180"/>
      <c r="H30" s="180"/>
      <c r="I30" s="180"/>
      <c r="J30" s="180"/>
      <c r="K30" s="180"/>
      <c r="L30" s="180"/>
      <c r="M30" s="180"/>
      <c r="N30" s="177"/>
      <c r="O30" s="177"/>
      <c r="P30" s="177"/>
    </row>
    <row r="31" spans="2:23" x14ac:dyDescent="0.25">
      <c r="G31" s="181"/>
      <c r="H31" s="181"/>
      <c r="I31" s="181"/>
      <c r="J31" s="181"/>
      <c r="K31" s="181"/>
      <c r="L31" s="181"/>
      <c r="M31" s="181"/>
    </row>
    <row r="32" spans="2:23" x14ac:dyDescent="0.25">
      <c r="P32" s="17"/>
      <c r="Q32" s="176"/>
    </row>
    <row r="33" spans="16:17" x14ac:dyDescent="0.25">
      <c r="P33" s="17"/>
      <c r="Q33" s="176"/>
    </row>
    <row r="35" spans="16:17" x14ac:dyDescent="0.25">
      <c r="Q35" s="23"/>
    </row>
  </sheetData>
  <conditionalFormatting sqref="F4:O27 R8">
    <cfRule type="top10" dxfId="7" priority="2" rank="10"/>
  </conditionalFormatting>
  <conditionalFormatting sqref="F4:O27 R8">
    <cfRule type="top10" dxfId="6" priority="1" rank="10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FFFF00"/>
  </sheetPr>
  <dimension ref="B1:Y35"/>
  <sheetViews>
    <sheetView tabSelected="1" zoomScale="80" zoomScaleNormal="80" workbookViewId="0">
      <selection activeCell="Y4" sqref="Y4"/>
    </sheetView>
  </sheetViews>
  <sheetFormatPr defaultRowHeight="15" x14ac:dyDescent="0.25"/>
  <cols>
    <col min="1" max="1" width="9.140625" style="120"/>
    <col min="2" max="2" width="23" style="120" bestFit="1" customWidth="1"/>
    <col min="3" max="3" width="51.42578125" style="120" bestFit="1" customWidth="1"/>
    <col min="4" max="17" width="9.140625" style="120"/>
    <col min="18" max="18" width="4.28515625" style="120" customWidth="1"/>
    <col min="19" max="19" width="11" style="120" customWidth="1"/>
    <col min="20" max="23" width="9.140625" style="120"/>
    <col min="24" max="24" width="11.7109375" style="120" customWidth="1"/>
    <col min="25" max="25" width="10" style="120" customWidth="1"/>
    <col min="26" max="16384" width="9.140625" style="120"/>
  </cols>
  <sheetData>
    <row r="1" spans="2:25" x14ac:dyDescent="0.25">
      <c r="B1" s="2" t="s">
        <v>428</v>
      </c>
      <c r="W1" s="212" t="s">
        <v>439</v>
      </c>
      <c r="X1" s="212"/>
      <c r="Y1" s="212"/>
    </row>
    <row r="2" spans="2:25" ht="30" x14ac:dyDescent="0.25">
      <c r="B2" s="60"/>
      <c r="C2" s="61"/>
      <c r="D2" s="62"/>
      <c r="E2" s="62"/>
      <c r="F2" s="167" t="s">
        <v>382</v>
      </c>
      <c r="G2" s="167" t="s">
        <v>382</v>
      </c>
      <c r="H2" s="167" t="s">
        <v>382</v>
      </c>
      <c r="I2" s="167" t="s">
        <v>382</v>
      </c>
      <c r="J2" s="167" t="s">
        <v>382</v>
      </c>
      <c r="K2" s="167" t="s">
        <v>382</v>
      </c>
      <c r="L2" s="167" t="s">
        <v>382</v>
      </c>
      <c r="M2" s="167" t="s">
        <v>382</v>
      </c>
      <c r="N2" s="167" t="s">
        <v>382</v>
      </c>
      <c r="O2" s="167" t="s">
        <v>382</v>
      </c>
      <c r="P2" s="167" t="s">
        <v>382</v>
      </c>
      <c r="Q2" s="62"/>
      <c r="S2" s="213"/>
      <c r="T2" s="214" t="s">
        <v>382</v>
      </c>
      <c r="U2" s="213"/>
      <c r="W2" s="167" t="s">
        <v>382</v>
      </c>
      <c r="X2" s="62"/>
      <c r="Y2" s="167" t="s">
        <v>382</v>
      </c>
    </row>
    <row r="3" spans="2:25" ht="75" x14ac:dyDescent="0.25">
      <c r="B3" s="168" t="s">
        <v>387</v>
      </c>
      <c r="C3" s="169" t="s">
        <v>242</v>
      </c>
      <c r="D3" s="167" t="s">
        <v>371</v>
      </c>
      <c r="E3" s="167" t="s">
        <v>388</v>
      </c>
      <c r="F3" s="167" t="s">
        <v>372</v>
      </c>
      <c r="G3" s="167" t="s">
        <v>373</v>
      </c>
      <c r="H3" s="167" t="s">
        <v>374</v>
      </c>
      <c r="I3" s="167" t="s">
        <v>375</v>
      </c>
      <c r="J3" s="167" t="s">
        <v>376</v>
      </c>
      <c r="K3" s="167" t="s">
        <v>377</v>
      </c>
      <c r="L3" s="167" t="s">
        <v>391</v>
      </c>
      <c r="M3" s="167" t="s">
        <v>378</v>
      </c>
      <c r="N3" s="167" t="s">
        <v>379</v>
      </c>
      <c r="O3" s="167" t="s">
        <v>380</v>
      </c>
      <c r="P3" s="167" t="s">
        <v>392</v>
      </c>
      <c r="Q3" s="167" t="s">
        <v>390</v>
      </c>
      <c r="S3" s="214" t="s">
        <v>381</v>
      </c>
      <c r="T3" s="214" t="s">
        <v>389</v>
      </c>
      <c r="U3" s="214" t="s">
        <v>243</v>
      </c>
      <c r="W3" s="167" t="s">
        <v>392</v>
      </c>
      <c r="X3" s="167" t="s">
        <v>381</v>
      </c>
      <c r="Y3" s="167" t="s">
        <v>389</v>
      </c>
    </row>
    <row r="4" spans="2:25" x14ac:dyDescent="0.25">
      <c r="B4" s="58" t="s">
        <v>2</v>
      </c>
      <c r="C4" s="63" t="s">
        <v>145</v>
      </c>
      <c r="D4" s="170">
        <v>15.99806256766767</v>
      </c>
      <c r="E4" s="64">
        <v>33.566163417020256</v>
      </c>
      <c r="F4" s="114">
        <v>0</v>
      </c>
      <c r="G4" s="114">
        <v>1.0657085801302957</v>
      </c>
      <c r="H4" s="114">
        <v>0</v>
      </c>
      <c r="I4" s="114">
        <v>0</v>
      </c>
      <c r="J4" s="114">
        <v>0</v>
      </c>
      <c r="K4" s="114">
        <v>0</v>
      </c>
      <c r="L4" s="114">
        <v>0</v>
      </c>
      <c r="M4" s="114">
        <v>0.91453219055565593</v>
      </c>
      <c r="N4" s="114">
        <v>0.57858600408112904</v>
      </c>
      <c r="O4" s="114">
        <v>0.13548085896451573</v>
      </c>
      <c r="P4" s="114">
        <v>2.6943076337315963</v>
      </c>
      <c r="Q4" s="178">
        <v>0.18569967454960495</v>
      </c>
      <c r="R4" s="179"/>
      <c r="S4" s="66">
        <v>0.40439491475009293</v>
      </c>
      <c r="T4" s="64">
        <v>23.754220014535761</v>
      </c>
      <c r="U4" s="170">
        <v>9.5285274194490501</v>
      </c>
      <c r="W4" s="211">
        <f>P4</f>
        <v>2.6943076337315963</v>
      </c>
      <c r="X4" s="128">
        <f>W4/E4</f>
        <v>8.0268560939121353E-2</v>
      </c>
      <c r="Y4" s="209">
        <f>E4-W4</f>
        <v>30.871855783288659</v>
      </c>
    </row>
    <row r="5" spans="2:25" x14ac:dyDescent="0.25">
      <c r="B5" s="58" t="s">
        <v>3</v>
      </c>
      <c r="C5" s="63" t="s">
        <v>146</v>
      </c>
      <c r="D5" s="170">
        <v>17.598881342389138</v>
      </c>
      <c r="E5" s="64">
        <v>2.447574708418113</v>
      </c>
      <c r="F5" s="114">
        <v>0</v>
      </c>
      <c r="G5" s="114">
        <v>8.4496223113761482E-2</v>
      </c>
      <c r="H5" s="114">
        <v>0</v>
      </c>
      <c r="I5" s="114">
        <v>0</v>
      </c>
      <c r="J5" s="114">
        <v>0</v>
      </c>
      <c r="K5" s="114">
        <v>0</v>
      </c>
      <c r="L5" s="114">
        <v>0</v>
      </c>
      <c r="M5" s="114">
        <v>0.12743407938017928</v>
      </c>
      <c r="N5" s="114">
        <v>2.710197293786451E-2</v>
      </c>
      <c r="O5" s="114">
        <v>0</v>
      </c>
      <c r="P5" s="114">
        <v>0.23903227543180527</v>
      </c>
      <c r="Q5" s="175">
        <v>1.647481349153156E-2</v>
      </c>
      <c r="S5" s="66">
        <v>0.44472374122498626</v>
      </c>
      <c r="T5" s="64">
        <v>1.6148260067501676</v>
      </c>
      <c r="U5" s="170">
        <v>9.77224099042723</v>
      </c>
      <c r="W5" s="211">
        <f t="shared" ref="W5:W28" si="0">P5</f>
        <v>0.23903227543180527</v>
      </c>
      <c r="X5" s="128">
        <f t="shared" ref="X5:X28" si="1">W5/E5</f>
        <v>9.7660870007230033E-2</v>
      </c>
      <c r="Y5" s="209">
        <f t="shared" ref="Y5:Y28" si="2">E5-W5</f>
        <v>2.2085424329863077</v>
      </c>
    </row>
    <row r="6" spans="2:25" x14ac:dyDescent="0.25">
      <c r="B6" s="58" t="s">
        <v>3</v>
      </c>
      <c r="C6" s="63" t="s">
        <v>147</v>
      </c>
      <c r="D6" s="170">
        <v>12.45</v>
      </c>
      <c r="E6" s="64">
        <v>5.8232435898618453</v>
      </c>
      <c r="F6" s="114">
        <v>0</v>
      </c>
      <c r="G6" s="114">
        <v>0.17801307836091443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0.30440805370407575</v>
      </c>
      <c r="N6" s="114">
        <v>0</v>
      </c>
      <c r="O6" s="114">
        <v>0</v>
      </c>
      <c r="P6" s="114">
        <v>0.48242113206499015</v>
      </c>
      <c r="Q6" s="175">
        <v>3.3249895482887183E-2</v>
      </c>
      <c r="S6" s="66">
        <v>0.4316200475996354</v>
      </c>
      <c r="T6" s="64">
        <v>6.6349164946655401</v>
      </c>
      <c r="U6" s="170">
        <v>7.0763304073845381</v>
      </c>
      <c r="W6" s="211">
        <f t="shared" si="0"/>
        <v>0.48242113206499015</v>
      </c>
      <c r="X6" s="128">
        <f t="shared" si="1"/>
        <v>8.2844058404988596E-2</v>
      </c>
      <c r="Y6" s="209">
        <f t="shared" si="2"/>
        <v>5.3408224577968548</v>
      </c>
    </row>
    <row r="7" spans="2:25" x14ac:dyDescent="0.25">
      <c r="B7" s="58" t="s">
        <v>112</v>
      </c>
      <c r="C7" s="63" t="s">
        <v>383</v>
      </c>
      <c r="D7" s="170">
        <v>18.994552529182887</v>
      </c>
      <c r="E7" s="64">
        <v>8.7333104048535724</v>
      </c>
      <c r="F7" s="114">
        <v>0</v>
      </c>
      <c r="G7" s="114">
        <v>0.18395599610823091</v>
      </c>
      <c r="H7" s="114">
        <v>0</v>
      </c>
      <c r="I7" s="114">
        <v>0</v>
      </c>
      <c r="J7" s="114">
        <v>0</v>
      </c>
      <c r="K7" s="114">
        <v>0</v>
      </c>
      <c r="L7" s="114">
        <v>1.4691833767733877</v>
      </c>
      <c r="M7" s="114">
        <v>0.5027728610536577</v>
      </c>
      <c r="N7" s="114">
        <v>9.5479458466072198E-2</v>
      </c>
      <c r="O7" s="114">
        <v>0</v>
      </c>
      <c r="P7" s="114">
        <v>2.2513916924013486</v>
      </c>
      <c r="Q7" s="178">
        <v>0.15517259400092084</v>
      </c>
      <c r="R7" s="179"/>
      <c r="S7" s="66">
        <v>0.44970436474012726</v>
      </c>
      <c r="T7" s="64">
        <v>4.8174406384058424</v>
      </c>
      <c r="U7" s="170">
        <v>10.452619350523717</v>
      </c>
      <c r="W7" s="211">
        <f t="shared" si="0"/>
        <v>2.2513916924013486</v>
      </c>
      <c r="X7" s="128">
        <f t="shared" si="1"/>
        <v>0.25779361868898287</v>
      </c>
      <c r="Y7" s="209">
        <f t="shared" si="2"/>
        <v>6.4819187124522237</v>
      </c>
    </row>
    <row r="8" spans="2:25" x14ac:dyDescent="0.25">
      <c r="B8" s="58" t="s">
        <v>112</v>
      </c>
      <c r="C8" s="63" t="s">
        <v>142</v>
      </c>
      <c r="D8" s="170">
        <v>26.37874251497006</v>
      </c>
      <c r="E8" s="64">
        <v>6.8190632981864763</v>
      </c>
      <c r="F8" s="114">
        <v>0</v>
      </c>
      <c r="G8" s="114">
        <v>0.16706456403700937</v>
      </c>
      <c r="H8" s="114">
        <v>0</v>
      </c>
      <c r="I8" s="114">
        <v>0</v>
      </c>
      <c r="J8" s="114">
        <v>0</v>
      </c>
      <c r="K8" s="114">
        <v>0</v>
      </c>
      <c r="L8" s="114">
        <v>0.77799312364864126</v>
      </c>
      <c r="M8" s="114">
        <v>0.44035863352362609</v>
      </c>
      <c r="N8" s="114">
        <v>0.17871841793423088</v>
      </c>
      <c r="O8" s="114">
        <v>0</v>
      </c>
      <c r="P8" s="114">
        <v>1.5641347391435076</v>
      </c>
      <c r="Q8" s="178">
        <v>0.10780480609350336</v>
      </c>
      <c r="R8" s="179"/>
      <c r="S8" s="66">
        <v>0.36964695347901044</v>
      </c>
      <c r="T8" s="64">
        <v>4.3106235942663975</v>
      </c>
      <c r="U8" s="170">
        <v>16.627920707704124</v>
      </c>
      <c r="W8" s="211">
        <f t="shared" si="0"/>
        <v>1.5641347391435076</v>
      </c>
      <c r="X8" s="128">
        <f t="shared" si="1"/>
        <v>0.22937677372191104</v>
      </c>
      <c r="Y8" s="209">
        <f t="shared" si="2"/>
        <v>5.2549285590429688</v>
      </c>
    </row>
    <row r="9" spans="2:25" x14ac:dyDescent="0.25">
      <c r="B9" s="58" t="s">
        <v>112</v>
      </c>
      <c r="C9" s="63" t="s">
        <v>157</v>
      </c>
      <c r="D9" s="170">
        <v>18.994552529182887</v>
      </c>
      <c r="E9" s="64">
        <v>5.5052838671777007</v>
      </c>
      <c r="F9" s="114">
        <v>0</v>
      </c>
      <c r="G9" s="114">
        <v>0.18266881393605119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0.27191938961169321</v>
      </c>
      <c r="N9" s="114">
        <v>5.8259544519299572E-2</v>
      </c>
      <c r="O9" s="114">
        <v>0</v>
      </c>
      <c r="P9" s="114">
        <v>0.51284774806704403</v>
      </c>
      <c r="Q9" s="175">
        <v>3.5346988115699016E-2</v>
      </c>
      <c r="S9" s="66">
        <v>0.44476394037510025</v>
      </c>
      <c r="T9" s="64">
        <v>6.1275820241590004</v>
      </c>
      <c r="U9" s="170">
        <v>10.546460500641677</v>
      </c>
      <c r="W9" s="211">
        <f t="shared" si="0"/>
        <v>0.51284774806704403</v>
      </c>
      <c r="X9" s="128">
        <f t="shared" si="1"/>
        <v>9.3155550275004592E-2</v>
      </c>
      <c r="Y9" s="209">
        <f t="shared" si="2"/>
        <v>4.992436119110657</v>
      </c>
    </row>
    <row r="10" spans="2:25" x14ac:dyDescent="0.25">
      <c r="B10" s="58" t="s">
        <v>45</v>
      </c>
      <c r="C10" s="63" t="s">
        <v>138</v>
      </c>
      <c r="D10" s="170">
        <v>10.309708737864078</v>
      </c>
      <c r="E10" s="64">
        <v>1.7832367689804258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6.3987119923964095E-2</v>
      </c>
      <c r="N10" s="114">
        <v>3.6020236722767128E-2</v>
      </c>
      <c r="O10" s="114">
        <v>0</v>
      </c>
      <c r="P10" s="114">
        <v>0.10000735664673122</v>
      </c>
      <c r="Q10" s="175">
        <v>6.8928036833504043E-3</v>
      </c>
      <c r="S10" s="188">
        <v>0.4761977482411634</v>
      </c>
      <c r="T10" s="64">
        <v>2.1247612258662287</v>
      </c>
      <c r="U10" s="170">
        <v>5.4002486518709567</v>
      </c>
      <c r="W10" s="211">
        <f t="shared" si="0"/>
        <v>0.10000735664673122</v>
      </c>
      <c r="X10" s="210">
        <f t="shared" si="1"/>
        <v>5.6081928315055381E-2</v>
      </c>
      <c r="Y10" s="209">
        <f t="shared" si="2"/>
        <v>1.6832294123336946</v>
      </c>
    </row>
    <row r="11" spans="2:25" x14ac:dyDescent="0.25">
      <c r="B11" s="58" t="s">
        <v>45</v>
      </c>
      <c r="C11" s="63" t="s">
        <v>139</v>
      </c>
      <c r="D11" s="170">
        <v>10.568295114656035</v>
      </c>
      <c r="E11" s="64">
        <v>4.0942011461503602</v>
      </c>
      <c r="F11" s="114">
        <v>0</v>
      </c>
      <c r="G11" s="114">
        <v>0.13917740812492044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0.1377208324188566</v>
      </c>
      <c r="N11" s="114">
        <v>7.3439354337810639E-2</v>
      </c>
      <c r="O11" s="114">
        <v>0</v>
      </c>
      <c r="P11" s="114">
        <v>0.35033759488158767</v>
      </c>
      <c r="Q11" s="175">
        <v>2.4146306285707214E-2</v>
      </c>
      <c r="S11" s="188">
        <v>0.50759619180292348</v>
      </c>
      <c r="T11" s="64">
        <v>2.0474943432843471</v>
      </c>
      <c r="U11" s="170">
        <v>5.2038687606071896</v>
      </c>
      <c r="W11" s="211">
        <f t="shared" si="0"/>
        <v>0.35033759488158767</v>
      </c>
      <c r="X11" s="210">
        <f t="shared" si="1"/>
        <v>8.5569219091982895E-2</v>
      </c>
      <c r="Y11" s="209">
        <f t="shared" si="2"/>
        <v>3.7438635512687726</v>
      </c>
    </row>
    <row r="12" spans="2:25" x14ac:dyDescent="0.25">
      <c r="B12" s="58" t="s">
        <v>45</v>
      </c>
      <c r="C12" s="63" t="s">
        <v>140</v>
      </c>
      <c r="D12" s="170">
        <v>9.5774462660472981</v>
      </c>
      <c r="E12" s="64">
        <v>1.6138513266466648</v>
      </c>
      <c r="F12" s="114">
        <v>0</v>
      </c>
      <c r="G12" s="114">
        <v>6.0424156117051861E-2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5.3919437785681902E-2</v>
      </c>
      <c r="N12" s="114">
        <v>2.8578130692241382E-2</v>
      </c>
      <c r="O12" s="114">
        <v>0</v>
      </c>
      <c r="P12" s="114">
        <v>0.14292172459497515</v>
      </c>
      <c r="Q12" s="175">
        <v>9.8505892241402045E-3</v>
      </c>
      <c r="S12" s="188">
        <v>0.51167191912486598</v>
      </c>
      <c r="T12" s="64">
        <v>0.79284052614930367</v>
      </c>
      <c r="U12" s="170">
        <v>4.6769359547835956</v>
      </c>
      <c r="W12" s="211">
        <f t="shared" si="0"/>
        <v>0.14292172459497515</v>
      </c>
      <c r="X12" s="210">
        <f t="shared" si="1"/>
        <v>8.8559412032051643E-2</v>
      </c>
      <c r="Y12" s="209">
        <f t="shared" si="2"/>
        <v>1.4709296020516895</v>
      </c>
    </row>
    <row r="13" spans="2:25" x14ac:dyDescent="0.25">
      <c r="B13" s="58" t="s">
        <v>45</v>
      </c>
      <c r="C13" s="63" t="s">
        <v>141</v>
      </c>
      <c r="D13" s="170">
        <v>10.148964529209358</v>
      </c>
      <c r="E13" s="64">
        <v>1.0653740667721021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3.8228360563361694E-2</v>
      </c>
      <c r="N13" s="114">
        <v>2.1519871478070381E-2</v>
      </c>
      <c r="O13" s="114">
        <v>0</v>
      </c>
      <c r="P13" s="114">
        <v>5.9748232041432078E-2</v>
      </c>
      <c r="Q13" s="175">
        <v>4.11802539030831E-3</v>
      </c>
      <c r="S13" s="188">
        <v>0.47619774824116345</v>
      </c>
      <c r="T13" s="64">
        <v>1.2694138812621294</v>
      </c>
      <c r="U13" s="170">
        <v>5.3160504734204226</v>
      </c>
      <c r="W13" s="211">
        <f t="shared" si="0"/>
        <v>5.9748232041432078E-2</v>
      </c>
      <c r="X13" s="210">
        <f t="shared" si="1"/>
        <v>5.6081928315055402E-2</v>
      </c>
      <c r="Y13" s="209">
        <f t="shared" si="2"/>
        <v>1.0056258347306701</v>
      </c>
    </row>
    <row r="14" spans="2:25" x14ac:dyDescent="0.25">
      <c r="B14" s="58" t="s">
        <v>8</v>
      </c>
      <c r="C14" s="63" t="s">
        <v>405</v>
      </c>
      <c r="D14" s="170">
        <v>11.242465753424659</v>
      </c>
      <c r="E14" s="64">
        <v>5.1610417682052097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0.289126766332434</v>
      </c>
      <c r="N14" s="114">
        <v>7.1330081801515802E-2</v>
      </c>
      <c r="O14" s="114">
        <v>0</v>
      </c>
      <c r="P14" s="114">
        <v>0.36045684813394979</v>
      </c>
      <c r="Q14" s="175">
        <v>2.4843755237758055E-2</v>
      </c>
      <c r="S14" s="66">
        <v>0.40753202736603483</v>
      </c>
      <c r="T14" s="64">
        <v>3.5928680831767408</v>
      </c>
      <c r="U14" s="170">
        <v>6.6608008923382904</v>
      </c>
      <c r="W14" s="211">
        <f t="shared" si="0"/>
        <v>0.36045684813394979</v>
      </c>
      <c r="X14" s="128">
        <f t="shared" si="1"/>
        <v>6.9841877729910587E-2</v>
      </c>
      <c r="Y14" s="209">
        <f t="shared" si="2"/>
        <v>4.8005849200712598</v>
      </c>
    </row>
    <row r="15" spans="2:25" x14ac:dyDescent="0.25">
      <c r="B15" s="58" t="s">
        <v>136</v>
      </c>
      <c r="C15" s="63" t="s">
        <v>384</v>
      </c>
      <c r="D15" s="170">
        <v>53.122529644268788</v>
      </c>
      <c r="E15" s="64">
        <v>1.4137460098594474</v>
      </c>
      <c r="F15" s="114">
        <v>0</v>
      </c>
      <c r="G15" s="114">
        <v>5.8502760224146147E-2</v>
      </c>
      <c r="H15" s="114">
        <v>0</v>
      </c>
      <c r="I15" s="114">
        <v>0</v>
      </c>
      <c r="J15" s="114">
        <v>1.5195934052108796E-2</v>
      </c>
      <c r="K15" s="114">
        <v>0</v>
      </c>
      <c r="L15" s="114">
        <v>0.1683754131603426</v>
      </c>
      <c r="M15" s="114">
        <v>6.9169005865552399E-2</v>
      </c>
      <c r="N15" s="114">
        <v>2.5655396573281215E-2</v>
      </c>
      <c r="O15" s="114">
        <v>1.5016051759616881E-2</v>
      </c>
      <c r="P15" s="114">
        <v>0.35191456163504803</v>
      </c>
      <c r="Q15" s="175">
        <v>2.4254995512292508E-2</v>
      </c>
      <c r="S15" s="66">
        <v>0.40753202736603489</v>
      </c>
      <c r="T15" s="64">
        <v>0.84066394921615906</v>
      </c>
      <c r="U15" s="170">
        <v>31.473397439527634</v>
      </c>
      <c r="W15" s="211">
        <f t="shared" si="0"/>
        <v>0.35191456163504803</v>
      </c>
      <c r="X15" s="128">
        <f t="shared" si="1"/>
        <v>0.24892346940737597</v>
      </c>
      <c r="Y15" s="209">
        <f t="shared" si="2"/>
        <v>1.0618314482243993</v>
      </c>
    </row>
    <row r="16" spans="2:25" x14ac:dyDescent="0.25">
      <c r="B16" s="58" t="s">
        <v>136</v>
      </c>
      <c r="C16" s="63" t="s">
        <v>385</v>
      </c>
      <c r="D16" s="170">
        <v>223.11462450592879</v>
      </c>
      <c r="E16" s="64">
        <v>2.9586952191195968</v>
      </c>
      <c r="F16" s="114">
        <v>0.23685708350600729</v>
      </c>
      <c r="G16" s="114">
        <v>3.937210242337702E-2</v>
      </c>
      <c r="H16" s="114">
        <v>0.20347334933787406</v>
      </c>
      <c r="I16" s="114">
        <v>0</v>
      </c>
      <c r="J16" s="114">
        <v>3.8301153399992884E-2</v>
      </c>
      <c r="K16" s="114">
        <v>0</v>
      </c>
      <c r="L16" s="114">
        <v>0.35237696620223885</v>
      </c>
      <c r="M16" s="114">
        <v>0.10028701602980981</v>
      </c>
      <c r="N16" s="114">
        <v>4.148490860119098E-2</v>
      </c>
      <c r="O16" s="114">
        <v>2.6249688490284626E-2</v>
      </c>
      <c r="P16" s="114">
        <v>1.0384022679907754</v>
      </c>
      <c r="Q16" s="183">
        <v>7.1569764641311276E-2</v>
      </c>
      <c r="S16" s="66">
        <v>0.40753202736603478</v>
      </c>
      <c r="T16" s="64">
        <v>1.7593460141255008</v>
      </c>
      <c r="U16" s="170">
        <v>132.18826924601606</v>
      </c>
      <c r="W16" s="211">
        <f t="shared" si="0"/>
        <v>1.0384022679907754</v>
      </c>
      <c r="X16" s="128">
        <f t="shared" si="1"/>
        <v>0.35096628448933892</v>
      </c>
      <c r="Y16" s="209">
        <f t="shared" si="2"/>
        <v>1.9202929511288214</v>
      </c>
    </row>
    <row r="17" spans="2:25" x14ac:dyDescent="0.25">
      <c r="B17" s="58" t="s">
        <v>136</v>
      </c>
      <c r="C17" s="63" t="s">
        <v>151</v>
      </c>
      <c r="D17" s="170">
        <v>9.09734361150654</v>
      </c>
      <c r="E17" s="64">
        <v>1.3349874157499593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7.4787341770439969E-2</v>
      </c>
      <c r="N17" s="114">
        <v>1.8450686091338094E-2</v>
      </c>
      <c r="O17" s="114">
        <v>0</v>
      </c>
      <c r="P17" s="114">
        <v>9.3238027861778067E-2</v>
      </c>
      <c r="Q17" s="175">
        <v>6.4262414628573974E-3</v>
      </c>
      <c r="S17" s="66">
        <v>0.42496272276181202</v>
      </c>
      <c r="T17" s="64">
        <v>0.98502256229105845</v>
      </c>
      <c r="U17" s="170">
        <v>5.2313117004609433</v>
      </c>
      <c r="W17" s="211">
        <f t="shared" si="0"/>
        <v>9.3238027861778067E-2</v>
      </c>
      <c r="X17" s="128">
        <f t="shared" si="1"/>
        <v>6.9841877729910656E-2</v>
      </c>
      <c r="Y17" s="209">
        <f t="shared" si="2"/>
        <v>1.2417493878881811</v>
      </c>
    </row>
    <row r="18" spans="2:25" x14ac:dyDescent="0.25">
      <c r="B18" s="58" t="s">
        <v>62</v>
      </c>
      <c r="C18" s="63" t="s">
        <v>163</v>
      </c>
      <c r="D18" s="170">
        <v>4.1351561870484277</v>
      </c>
      <c r="E18" s="64">
        <v>0.49526445765750843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2.7745214542547494E-2</v>
      </c>
      <c r="N18" s="114">
        <v>0</v>
      </c>
      <c r="O18" s="114">
        <v>0</v>
      </c>
      <c r="P18" s="114">
        <v>2.7745214542547494E-2</v>
      </c>
      <c r="Q18" s="175">
        <v>1.912282490074888E-3</v>
      </c>
      <c r="S18" s="66">
        <v>0.42496272276181207</v>
      </c>
      <c r="T18" s="64">
        <v>0.36543165825981327</v>
      </c>
      <c r="U18" s="170">
        <v>2.377868954754975</v>
      </c>
      <c r="W18" s="211">
        <f t="shared" si="0"/>
        <v>2.7745214542547494E-2</v>
      </c>
      <c r="X18" s="128">
        <f t="shared" si="1"/>
        <v>5.6021008803612188E-2</v>
      </c>
      <c r="Y18" s="209">
        <f t="shared" si="2"/>
        <v>0.46751924311496096</v>
      </c>
    </row>
    <row r="19" spans="2:25" x14ac:dyDescent="0.25">
      <c r="B19" s="58" t="s">
        <v>136</v>
      </c>
      <c r="C19" s="63" t="s">
        <v>169</v>
      </c>
      <c r="D19" s="170">
        <v>17.283870967741937</v>
      </c>
      <c r="E19" s="64">
        <v>9.839891311066939</v>
      </c>
      <c r="F19" s="114">
        <v>0</v>
      </c>
      <c r="G19" s="114">
        <v>0.35907421930687855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0.51129287169879234</v>
      </c>
      <c r="N19" s="114">
        <v>0.10802345948641388</v>
      </c>
      <c r="O19" s="114">
        <v>5.2972913744051893E-2</v>
      </c>
      <c r="P19" s="114">
        <v>1.0313634642361367</v>
      </c>
      <c r="Q19" s="183">
        <v>7.1084629406533123E-2</v>
      </c>
      <c r="S19" s="66">
        <v>0.46336295447470544</v>
      </c>
      <c r="T19" s="64">
        <v>8.1555514747538442</v>
      </c>
      <c r="U19" s="170">
        <v>9.2751654513694461</v>
      </c>
      <c r="W19" s="211">
        <f t="shared" si="0"/>
        <v>1.0313634642361367</v>
      </c>
      <c r="X19" s="128">
        <f t="shared" si="1"/>
        <v>0.10481451792827841</v>
      </c>
      <c r="Y19" s="209">
        <f t="shared" si="2"/>
        <v>8.8085278468308026</v>
      </c>
    </row>
    <row r="20" spans="2:25" x14ac:dyDescent="0.25">
      <c r="B20" s="58" t="s">
        <v>6</v>
      </c>
      <c r="C20" s="63" t="s">
        <v>386</v>
      </c>
      <c r="D20" s="170">
        <v>11.859677419354842</v>
      </c>
      <c r="E20" s="64">
        <v>1.4073872952335864</v>
      </c>
      <c r="F20" s="114">
        <v>0</v>
      </c>
      <c r="G20" s="114">
        <v>3.8068588758588963E-2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3.9571084056962705E-2</v>
      </c>
      <c r="N20" s="114">
        <v>2.5618869753689703E-2</v>
      </c>
      <c r="O20" s="114">
        <v>0</v>
      </c>
      <c r="P20" s="114">
        <v>0.10325854256924138</v>
      </c>
      <c r="Q20" s="175">
        <v>7.1168850614943746E-3</v>
      </c>
      <c r="S20" s="66">
        <v>0.4149818383362236</v>
      </c>
      <c r="T20" s="64">
        <v>0.9782810657282992</v>
      </c>
      <c r="U20" s="170">
        <v>6.9381266817963683</v>
      </c>
      <c r="W20" s="211">
        <f t="shared" si="0"/>
        <v>0.10325854256924138</v>
      </c>
      <c r="X20" s="128">
        <f t="shared" si="1"/>
        <v>7.336896028474052E-2</v>
      </c>
      <c r="Y20" s="209">
        <f t="shared" si="2"/>
        <v>1.304128752664345</v>
      </c>
    </row>
    <row r="21" spans="2:25" x14ac:dyDescent="0.25">
      <c r="B21" s="58" t="s">
        <v>6</v>
      </c>
      <c r="C21" s="63" t="s">
        <v>168</v>
      </c>
      <c r="D21" s="170">
        <v>11.826246334310852</v>
      </c>
      <c r="E21" s="64">
        <v>3.9369483426774003</v>
      </c>
      <c r="F21" s="114">
        <v>0</v>
      </c>
      <c r="G21" s="114">
        <v>0.1064909907377837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0.11069398901327357</v>
      </c>
      <c r="N21" s="114">
        <v>7.1664826845915852E-2</v>
      </c>
      <c r="O21" s="114">
        <v>0</v>
      </c>
      <c r="P21" s="114">
        <v>0.28884980659697312</v>
      </c>
      <c r="Q21" s="175">
        <v>1.990838551887417E-2</v>
      </c>
      <c r="S21" s="66">
        <v>0.41498183833622349</v>
      </c>
      <c r="T21" s="64">
        <v>2.7365900157230558</v>
      </c>
      <c r="U21" s="170">
        <v>6.9185688898815094</v>
      </c>
      <c r="W21" s="211">
        <f t="shared" si="0"/>
        <v>0.28884980659697312</v>
      </c>
      <c r="X21" s="128">
        <f t="shared" si="1"/>
        <v>7.3368960284740506E-2</v>
      </c>
      <c r="Y21" s="209">
        <f t="shared" si="2"/>
        <v>3.6480985360804272</v>
      </c>
    </row>
    <row r="22" spans="2:25" x14ac:dyDescent="0.25">
      <c r="B22" s="58" t="s">
        <v>6</v>
      </c>
      <c r="C22" s="63" t="s">
        <v>156</v>
      </c>
      <c r="D22" s="170">
        <v>11.85967741935484</v>
      </c>
      <c r="E22" s="64">
        <v>1.7170356108780946</v>
      </c>
      <c r="F22" s="114">
        <v>0</v>
      </c>
      <c r="G22" s="114">
        <v>4.6444303409405162E-2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4.8277372345881857E-2</v>
      </c>
      <c r="N22" s="114">
        <v>3.1255441786713092E-2</v>
      </c>
      <c r="O22" s="114">
        <v>0</v>
      </c>
      <c r="P22" s="114">
        <v>0.12597711754200011</v>
      </c>
      <c r="Q22" s="175">
        <v>8.6827166413236765E-3</v>
      </c>
      <c r="S22" s="66">
        <v>0.4149818383362236</v>
      </c>
      <c r="T22" s="64">
        <v>1.1935189645324131</v>
      </c>
      <c r="U22" s="170">
        <v>6.9381266817963683</v>
      </c>
      <c r="W22" s="211">
        <f t="shared" si="0"/>
        <v>0.12597711754200011</v>
      </c>
      <c r="X22" s="128">
        <f t="shared" si="1"/>
        <v>7.336896028474052E-2</v>
      </c>
      <c r="Y22" s="209">
        <f t="shared" si="2"/>
        <v>1.5910584933360945</v>
      </c>
    </row>
    <row r="23" spans="2:25" x14ac:dyDescent="0.25">
      <c r="B23" s="58" t="s">
        <v>9</v>
      </c>
      <c r="C23" s="63" t="s">
        <v>161</v>
      </c>
      <c r="D23" s="170">
        <v>21.920989622632423</v>
      </c>
      <c r="E23" s="64">
        <v>0.90531919151306461</v>
      </c>
      <c r="F23" s="114">
        <v>0</v>
      </c>
      <c r="G23" s="114">
        <v>2.3274404459532955E-2</v>
      </c>
      <c r="H23" s="114">
        <v>0</v>
      </c>
      <c r="I23" s="114">
        <v>0</v>
      </c>
      <c r="J23" s="114">
        <v>0</v>
      </c>
      <c r="K23" s="114">
        <v>0</v>
      </c>
      <c r="L23" s="114">
        <v>0.17432728648612938</v>
      </c>
      <c r="M23" s="114">
        <v>5.1019950719141727E-2</v>
      </c>
      <c r="N23" s="114">
        <v>9.6068090290504018E-3</v>
      </c>
      <c r="O23" s="114">
        <v>0</v>
      </c>
      <c r="P23" s="114">
        <v>0.25822845069385447</v>
      </c>
      <c r="Q23" s="175">
        <v>1.7797870834401718E-2</v>
      </c>
      <c r="S23" s="66">
        <v>0.43522040532598677</v>
      </c>
      <c r="T23" s="64">
        <v>0.51253335223507157</v>
      </c>
      <c r="U23" s="170">
        <v>12.38052763392359</v>
      </c>
      <c r="W23" s="211">
        <f t="shared" si="0"/>
        <v>0.25822845069385447</v>
      </c>
      <c r="X23" s="128">
        <f t="shared" si="1"/>
        <v>0.28523470298058734</v>
      </c>
      <c r="Y23" s="209">
        <f t="shared" si="2"/>
        <v>0.64709074081921014</v>
      </c>
    </row>
    <row r="24" spans="2:25" x14ac:dyDescent="0.25">
      <c r="B24" s="58" t="s">
        <v>3</v>
      </c>
      <c r="C24" s="63" t="s">
        <v>148</v>
      </c>
      <c r="D24" s="170">
        <v>4.9999999999999973</v>
      </c>
      <c r="E24" s="64">
        <v>1.2063782580200284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3.400014195255071E-2</v>
      </c>
      <c r="N24" s="114">
        <v>2.4716707067049898E-2</v>
      </c>
      <c r="O24" s="114">
        <v>0</v>
      </c>
      <c r="P24" s="114">
        <v>5.8716849019600607E-2</v>
      </c>
      <c r="Q24" s="175">
        <v>4.0469394129342903E-3</v>
      </c>
      <c r="S24" s="66">
        <v>0.41078228584119436</v>
      </c>
      <c r="T24" s="64">
        <v>1.6169368452359563</v>
      </c>
      <c r="U24" s="170">
        <v>2.9460885707940263</v>
      </c>
      <c r="W24" s="211">
        <f t="shared" si="0"/>
        <v>5.8716849019600607E-2</v>
      </c>
      <c r="X24" s="128">
        <f t="shared" si="1"/>
        <v>4.8672005342644188E-2</v>
      </c>
      <c r="Y24" s="209">
        <f t="shared" si="2"/>
        <v>1.1476614090004278</v>
      </c>
    </row>
    <row r="25" spans="2:25" x14ac:dyDescent="0.25">
      <c r="B25" s="58" t="s">
        <v>11</v>
      </c>
      <c r="C25" s="63" t="s">
        <v>149</v>
      </c>
      <c r="D25" s="170">
        <v>7.0672832952713973</v>
      </c>
      <c r="E25" s="64">
        <v>23.975587939240071</v>
      </c>
      <c r="F25" s="114">
        <v>0</v>
      </c>
      <c r="G25" s="114">
        <v>0.70095815361203051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0.67571956632236641</v>
      </c>
      <c r="N25" s="114">
        <v>0.42756711624723315</v>
      </c>
      <c r="O25" s="114">
        <v>0</v>
      </c>
      <c r="P25" s="114">
        <v>1.8042448361816301</v>
      </c>
      <c r="Q25" s="178">
        <v>0.12435390624740777</v>
      </c>
      <c r="R25" s="179"/>
      <c r="S25" s="66">
        <v>0.27696308904864719</v>
      </c>
      <c r="T25" s="64">
        <v>39.43333383746215</v>
      </c>
      <c r="U25" s="170">
        <v>5.1099066826311299</v>
      </c>
      <c r="W25" s="211">
        <f t="shared" si="0"/>
        <v>1.8042448361816301</v>
      </c>
      <c r="X25" s="128">
        <f t="shared" si="1"/>
        <v>7.5253413628646862E-2</v>
      </c>
      <c r="Y25" s="209">
        <f t="shared" si="2"/>
        <v>22.17134310305844</v>
      </c>
    </row>
    <row r="26" spans="2:25" x14ac:dyDescent="0.25">
      <c r="B26" s="58" t="s">
        <v>11</v>
      </c>
      <c r="C26" s="63" t="s">
        <v>134</v>
      </c>
      <c r="D26" s="170">
        <v>9.9999999999999982</v>
      </c>
      <c r="E26" s="64">
        <v>2.9805699567937722</v>
      </c>
      <c r="F26" s="114">
        <v>0</v>
      </c>
      <c r="G26" s="114">
        <v>9.5054600795100544E-2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8.4003338883792869E-2</v>
      </c>
      <c r="N26" s="114">
        <v>5.2435171143818328E-2</v>
      </c>
      <c r="O26" s="114">
        <v>0</v>
      </c>
      <c r="P26" s="114">
        <v>0.23149311082271173</v>
      </c>
      <c r="Q26" s="175">
        <v>1.5955191902386763E-2</v>
      </c>
      <c r="S26" s="66">
        <v>0.35283722715769239</v>
      </c>
      <c r="T26" s="64">
        <v>4.3877978166609708</v>
      </c>
      <c r="U26" s="170">
        <v>6.4716277284230763</v>
      </c>
      <c r="W26" s="211">
        <f t="shared" si="0"/>
        <v>0.23149311082271173</v>
      </c>
      <c r="X26" s="128">
        <f t="shared" si="1"/>
        <v>7.7667397235571381E-2</v>
      </c>
      <c r="Y26" s="209">
        <f t="shared" si="2"/>
        <v>2.7490768459710604</v>
      </c>
    </row>
    <row r="27" spans="2:25" x14ac:dyDescent="0.25">
      <c r="B27" s="58" t="s">
        <v>11</v>
      </c>
      <c r="C27" s="63" t="s">
        <v>135</v>
      </c>
      <c r="D27" s="170">
        <v>42.001854968699064</v>
      </c>
      <c r="E27" s="64">
        <v>1.3066952385533832</v>
      </c>
      <c r="F27" s="114">
        <v>3.9351811044044359E-2</v>
      </c>
      <c r="G27" s="114">
        <v>4.1486907813707001E-2</v>
      </c>
      <c r="H27" s="114">
        <v>5.1467922418202285E-2</v>
      </c>
      <c r="I27" s="114">
        <v>0</v>
      </c>
      <c r="J27" s="114">
        <v>7.2057429281310426E-2</v>
      </c>
      <c r="K27" s="114">
        <v>0</v>
      </c>
      <c r="L27" s="114">
        <v>8.0500273567600561E-2</v>
      </c>
      <c r="M27" s="114">
        <v>1.8499695719337197E-2</v>
      </c>
      <c r="N27" s="114">
        <v>1.4513494641048102E-2</v>
      </c>
      <c r="O27" s="114">
        <v>2.0035073232231707E-2</v>
      </c>
      <c r="P27" s="114">
        <v>0.33791260771748161</v>
      </c>
      <c r="Q27" s="175">
        <v>2.3289939312696826E-2</v>
      </c>
      <c r="S27" s="66">
        <v>0.40439491475009293</v>
      </c>
      <c r="T27" s="64">
        <v>0.92472666008663551</v>
      </c>
      <c r="U27" s="170">
        <v>25.016518409286238</v>
      </c>
      <c r="W27" s="211">
        <f t="shared" si="0"/>
        <v>0.33791260771748161</v>
      </c>
      <c r="X27" s="128">
        <f t="shared" si="1"/>
        <v>0.25860093290886865</v>
      </c>
      <c r="Y27" s="209">
        <f t="shared" si="2"/>
        <v>0.96878263083590155</v>
      </c>
    </row>
    <row r="28" spans="2:25" x14ac:dyDescent="0.25">
      <c r="B28" s="168"/>
      <c r="C28" s="169"/>
      <c r="D28" s="167">
        <v>12.410587558051944</v>
      </c>
      <c r="E28" s="171">
        <v>130.09085060863558</v>
      </c>
      <c r="F28" s="167">
        <v>0.27620889455005165</v>
      </c>
      <c r="G28" s="167">
        <v>3.570235851468786</v>
      </c>
      <c r="H28" s="167">
        <v>0.25494127175607634</v>
      </c>
      <c r="I28" s="167">
        <v>0</v>
      </c>
      <c r="J28" s="167">
        <v>0.12555451673341211</v>
      </c>
      <c r="K28" s="167">
        <v>0</v>
      </c>
      <c r="L28" s="167">
        <v>3.0227564398383397</v>
      </c>
      <c r="M28" s="167">
        <v>4.9894743137736368</v>
      </c>
      <c r="N28" s="167">
        <v>2.0200259602377444</v>
      </c>
      <c r="O28" s="167">
        <v>0.24975458619070079</v>
      </c>
      <c r="P28" s="167">
        <v>14.508951834548748</v>
      </c>
      <c r="Q28" s="172">
        <v>1</v>
      </c>
      <c r="S28" s="172">
        <v>0.38360830829839188</v>
      </c>
      <c r="T28" s="171">
        <v>120.97672104883237</v>
      </c>
      <c r="U28" s="173">
        <v>6.8644413150972712</v>
      </c>
      <c r="W28" s="211">
        <f t="shared" si="0"/>
        <v>14.508951834548748</v>
      </c>
      <c r="X28" s="128">
        <f t="shared" si="1"/>
        <v>0.11152937940422404</v>
      </c>
      <c r="Y28" s="209">
        <f t="shared" si="2"/>
        <v>115.58189877408682</v>
      </c>
    </row>
    <row r="29" spans="2:25" s="52" customFormat="1" x14ac:dyDescent="0.25">
      <c r="C29" s="174" t="s">
        <v>390</v>
      </c>
      <c r="E29" s="116"/>
      <c r="F29" s="194">
        <f t="shared" ref="F29:P29" si="3">F28/$P$28</f>
        <v>1.9037136362417471E-2</v>
      </c>
      <c r="G29" s="194">
        <f t="shared" si="3"/>
        <v>0.24607124568208522</v>
      </c>
      <c r="H29" s="194">
        <f t="shared" si="3"/>
        <v>1.7571308710875283E-2</v>
      </c>
      <c r="I29" s="194">
        <f t="shared" si="3"/>
        <v>0</v>
      </c>
      <c r="J29" s="194">
        <f t="shared" si="3"/>
        <v>8.6535897399866897E-3</v>
      </c>
      <c r="K29" s="194">
        <f t="shared" si="3"/>
        <v>0</v>
      </c>
      <c r="L29" s="194">
        <f t="shared" si="3"/>
        <v>0.20833734058173281</v>
      </c>
      <c r="M29" s="194">
        <f t="shared" si="3"/>
        <v>0.34388937055347374</v>
      </c>
      <c r="N29" s="194">
        <f t="shared" si="3"/>
        <v>0.13922618141357765</v>
      </c>
      <c r="O29" s="194">
        <f t="shared" si="3"/>
        <v>1.7213826955851119E-2</v>
      </c>
      <c r="P29" s="194">
        <f t="shared" si="3"/>
        <v>1</v>
      </c>
      <c r="W29" s="120"/>
      <c r="X29" s="120"/>
      <c r="Y29" s="120"/>
    </row>
    <row r="30" spans="2:25" x14ac:dyDescent="0.25">
      <c r="E30" s="17"/>
      <c r="F30" s="177"/>
      <c r="G30" s="181">
        <v>3</v>
      </c>
      <c r="H30" s="181">
        <v>1</v>
      </c>
      <c r="I30" s="181"/>
      <c r="J30" s="181"/>
      <c r="K30" s="181"/>
      <c r="L30" s="181"/>
      <c r="M30" s="181">
        <v>2</v>
      </c>
      <c r="N30" s="177"/>
      <c r="O30" s="177"/>
      <c r="P30" s="177"/>
    </row>
    <row r="31" spans="2:25" x14ac:dyDescent="0.25">
      <c r="G31" s="181"/>
      <c r="H31" s="181"/>
      <c r="I31" s="181"/>
      <c r="J31" s="181"/>
      <c r="K31" s="181"/>
      <c r="L31" s="181"/>
      <c r="M31" s="181"/>
      <c r="Q31" s="23"/>
    </row>
    <row r="32" spans="2:25" x14ac:dyDescent="0.25">
      <c r="P32" s="17"/>
      <c r="Q32" s="176"/>
    </row>
    <row r="33" spans="16:17" x14ac:dyDescent="0.25">
      <c r="P33" s="17"/>
      <c r="Q33" s="176"/>
    </row>
    <row r="35" spans="16:17" x14ac:dyDescent="0.25">
      <c r="Q35" s="23"/>
    </row>
  </sheetData>
  <conditionalFormatting sqref="F4:O27">
    <cfRule type="top10" dxfId="5" priority="2" rank="10"/>
  </conditionalFormatting>
  <conditionalFormatting sqref="F4:O27">
    <cfRule type="top10" dxfId="4" priority="1" rank="10"/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zoomScale="80" zoomScaleNormal="80" workbookViewId="0">
      <selection activeCell="F26" sqref="F26"/>
    </sheetView>
  </sheetViews>
  <sheetFormatPr defaultRowHeight="15" x14ac:dyDescent="0.25"/>
  <cols>
    <col min="2" max="2" width="15.28515625" customWidth="1"/>
    <col min="3" max="3" width="33" bestFit="1" customWidth="1"/>
    <col min="4" max="4" width="11.28515625" customWidth="1"/>
    <col min="5" max="5" width="11.5703125" customWidth="1"/>
    <col min="6" max="6" width="12.28515625" style="180" customWidth="1"/>
    <col min="7" max="7" width="13.42578125" customWidth="1"/>
    <col min="8" max="8" width="13.7109375" style="180" bestFit="1" customWidth="1"/>
    <col min="9" max="9" width="16.28515625" customWidth="1"/>
  </cols>
  <sheetData>
    <row r="1" spans="2:9" x14ac:dyDescent="0.25">
      <c r="B1" s="2" t="s">
        <v>429</v>
      </c>
    </row>
    <row r="3" spans="2:9" s="22" customFormat="1" ht="60" x14ac:dyDescent="0.25">
      <c r="B3" s="200" t="s">
        <v>61</v>
      </c>
      <c r="C3" s="200" t="s">
        <v>1</v>
      </c>
      <c r="D3" s="205" t="s">
        <v>393</v>
      </c>
      <c r="E3" s="205" t="s">
        <v>394</v>
      </c>
      <c r="F3" s="206" t="s">
        <v>395</v>
      </c>
      <c r="G3" s="205" t="s">
        <v>396</v>
      </c>
      <c r="H3" s="206" t="s">
        <v>397</v>
      </c>
      <c r="I3" s="205" t="s">
        <v>398</v>
      </c>
    </row>
    <row r="4" spans="2:9" x14ac:dyDescent="0.25">
      <c r="B4" s="199" t="s">
        <v>15</v>
      </c>
      <c r="C4" s="199" t="s">
        <v>16</v>
      </c>
      <c r="D4" s="199">
        <v>0</v>
      </c>
      <c r="E4" s="128">
        <v>0</v>
      </c>
      <c r="F4" s="203">
        <v>6</v>
      </c>
      <c r="G4" s="128">
        <v>0</v>
      </c>
      <c r="H4" s="203">
        <v>23</v>
      </c>
      <c r="I4" s="128">
        <v>0</v>
      </c>
    </row>
    <row r="5" spans="2:9" x14ac:dyDescent="0.25">
      <c r="B5" s="199" t="s">
        <v>17</v>
      </c>
      <c r="C5" s="199" t="s">
        <v>18</v>
      </c>
      <c r="D5" s="199">
        <v>0</v>
      </c>
      <c r="E5" s="128">
        <v>0</v>
      </c>
      <c r="F5" s="203">
        <v>2</v>
      </c>
      <c r="G5" s="128">
        <v>0</v>
      </c>
      <c r="H5" s="203">
        <v>7</v>
      </c>
      <c r="I5" s="128">
        <v>0</v>
      </c>
    </row>
    <row r="6" spans="2:9" x14ac:dyDescent="0.25">
      <c r="B6" s="199" t="s">
        <v>19</v>
      </c>
      <c r="C6" s="199" t="s">
        <v>11</v>
      </c>
      <c r="D6" s="199">
        <v>6.2</v>
      </c>
      <c r="E6" s="128">
        <v>0.08</v>
      </c>
      <c r="F6" s="203">
        <v>3191</v>
      </c>
      <c r="G6" s="128">
        <v>0.1</v>
      </c>
      <c r="H6" s="203">
        <v>12651</v>
      </c>
      <c r="I6" s="128">
        <v>0.09</v>
      </c>
    </row>
    <row r="7" spans="2:9" x14ac:dyDescent="0.25">
      <c r="B7" s="199" t="s">
        <v>20</v>
      </c>
      <c r="C7" s="199" t="s">
        <v>399</v>
      </c>
      <c r="D7" s="199">
        <v>0.2</v>
      </c>
      <c r="E7" s="128">
        <v>0</v>
      </c>
      <c r="F7" s="203">
        <v>80</v>
      </c>
      <c r="G7" s="128">
        <v>0</v>
      </c>
      <c r="H7" s="203">
        <v>334</v>
      </c>
      <c r="I7" s="128">
        <v>0</v>
      </c>
    </row>
    <row r="8" spans="2:9" x14ac:dyDescent="0.25">
      <c r="B8" s="199" t="s">
        <v>22</v>
      </c>
      <c r="C8" s="199" t="s">
        <v>400</v>
      </c>
      <c r="D8" s="199">
        <v>0.3</v>
      </c>
      <c r="E8" s="128">
        <v>0</v>
      </c>
      <c r="F8" s="203">
        <v>146</v>
      </c>
      <c r="G8" s="128">
        <v>0</v>
      </c>
      <c r="H8" s="203">
        <v>587</v>
      </c>
      <c r="I8" s="128">
        <v>0</v>
      </c>
    </row>
    <row r="9" spans="2:9" x14ac:dyDescent="0.25">
      <c r="B9" s="199" t="s">
        <v>24</v>
      </c>
      <c r="C9" s="199" t="s">
        <v>25</v>
      </c>
      <c r="D9" s="199">
        <v>2</v>
      </c>
      <c r="E9" s="128">
        <v>0.03</v>
      </c>
      <c r="F9" s="203">
        <v>977</v>
      </c>
      <c r="G9" s="128">
        <v>0.03</v>
      </c>
      <c r="H9" s="203">
        <v>3921</v>
      </c>
      <c r="I9" s="128">
        <v>0.03</v>
      </c>
    </row>
    <row r="10" spans="2:9" x14ac:dyDescent="0.25">
      <c r="B10" s="199" t="s">
        <v>26</v>
      </c>
      <c r="C10" s="199" t="s">
        <v>27</v>
      </c>
      <c r="D10" s="199">
        <v>14.7</v>
      </c>
      <c r="E10" s="128">
        <v>0.19</v>
      </c>
      <c r="F10" s="203">
        <v>7532</v>
      </c>
      <c r="G10" s="128">
        <v>0.23</v>
      </c>
      <c r="H10" s="203">
        <v>30607</v>
      </c>
      <c r="I10" s="128">
        <v>0.23</v>
      </c>
    </row>
    <row r="11" spans="2:9" x14ac:dyDescent="0.25">
      <c r="B11" s="199" t="s">
        <v>28</v>
      </c>
      <c r="C11" s="199" t="s">
        <v>29</v>
      </c>
      <c r="D11" s="199">
        <v>2.4</v>
      </c>
      <c r="E11" s="128">
        <v>0.03</v>
      </c>
      <c r="F11" s="203">
        <v>1358</v>
      </c>
      <c r="G11" s="128">
        <v>0.04</v>
      </c>
      <c r="H11" s="203">
        <v>5555</v>
      </c>
      <c r="I11" s="128">
        <v>0.04</v>
      </c>
    </row>
    <row r="12" spans="2:9" x14ac:dyDescent="0.25">
      <c r="B12" s="199" t="s">
        <v>30</v>
      </c>
      <c r="C12" s="199" t="s">
        <v>31</v>
      </c>
      <c r="D12" s="199">
        <v>6.4</v>
      </c>
      <c r="E12" s="128">
        <v>0.08</v>
      </c>
      <c r="F12" s="203">
        <v>2356</v>
      </c>
      <c r="G12" s="128">
        <v>7.0000000000000007E-2</v>
      </c>
      <c r="H12" s="203">
        <v>9454</v>
      </c>
      <c r="I12" s="128">
        <v>7.0000000000000007E-2</v>
      </c>
    </row>
    <row r="13" spans="2:9" x14ac:dyDescent="0.25">
      <c r="B13" s="199" t="s">
        <v>32</v>
      </c>
      <c r="C13" s="199" t="s">
        <v>33</v>
      </c>
      <c r="D13" s="199">
        <v>1.9</v>
      </c>
      <c r="E13" s="128">
        <v>0.02</v>
      </c>
      <c r="F13" s="203">
        <v>707</v>
      </c>
      <c r="G13" s="128">
        <v>0.02</v>
      </c>
      <c r="H13" s="203">
        <v>2998</v>
      </c>
      <c r="I13" s="128">
        <v>0.02</v>
      </c>
    </row>
    <row r="14" spans="2:9" x14ac:dyDescent="0.25">
      <c r="B14" s="199" t="s">
        <v>34</v>
      </c>
      <c r="C14" s="199" t="s">
        <v>401</v>
      </c>
      <c r="D14" s="199">
        <v>1.8</v>
      </c>
      <c r="E14" s="128">
        <v>0.02</v>
      </c>
      <c r="F14" s="203">
        <v>673</v>
      </c>
      <c r="G14" s="128">
        <v>0.02</v>
      </c>
      <c r="H14" s="203">
        <v>2862</v>
      </c>
      <c r="I14" s="128">
        <v>0.02</v>
      </c>
    </row>
    <row r="15" spans="2:9" x14ac:dyDescent="0.25">
      <c r="B15" s="199" t="s">
        <v>36</v>
      </c>
      <c r="C15" s="199" t="s">
        <v>402</v>
      </c>
      <c r="D15" s="199">
        <v>0.7</v>
      </c>
      <c r="E15" s="128">
        <v>0.01</v>
      </c>
      <c r="F15" s="203">
        <v>275</v>
      </c>
      <c r="G15" s="128">
        <v>0.01</v>
      </c>
      <c r="H15" s="203">
        <v>1153</v>
      </c>
      <c r="I15" s="128">
        <v>0.01</v>
      </c>
    </row>
    <row r="16" spans="2:9" x14ac:dyDescent="0.25">
      <c r="B16" s="199" t="s">
        <v>38</v>
      </c>
      <c r="C16" s="199" t="s">
        <v>39</v>
      </c>
      <c r="D16" s="199">
        <v>5.6</v>
      </c>
      <c r="E16" s="128">
        <v>7.0000000000000007E-2</v>
      </c>
      <c r="F16" s="203">
        <v>2065</v>
      </c>
      <c r="G16" s="128">
        <v>0.06</v>
      </c>
      <c r="H16" s="203">
        <v>8751</v>
      </c>
      <c r="I16" s="128">
        <v>7.0000000000000007E-2</v>
      </c>
    </row>
    <row r="17" spans="2:9" x14ac:dyDescent="0.25">
      <c r="B17" s="199" t="s">
        <v>40</v>
      </c>
      <c r="C17" s="199" t="s">
        <v>403</v>
      </c>
      <c r="D17" s="199">
        <v>2.5</v>
      </c>
      <c r="E17" s="128">
        <v>0.03</v>
      </c>
      <c r="F17" s="203">
        <v>1059</v>
      </c>
      <c r="G17" s="128">
        <v>0.03</v>
      </c>
      <c r="H17" s="203">
        <v>4351</v>
      </c>
      <c r="I17" s="128">
        <v>0.03</v>
      </c>
    </row>
    <row r="18" spans="2:9" x14ac:dyDescent="0.25">
      <c r="B18" s="199" t="s">
        <v>42</v>
      </c>
      <c r="C18" s="199" t="s">
        <v>166</v>
      </c>
      <c r="D18" s="199">
        <v>3.5</v>
      </c>
      <c r="E18" s="128">
        <v>0.05</v>
      </c>
      <c r="F18" s="203">
        <v>1230</v>
      </c>
      <c r="G18" s="128">
        <v>0.04</v>
      </c>
      <c r="H18" s="203">
        <v>5288</v>
      </c>
      <c r="I18" s="128">
        <v>0.04</v>
      </c>
    </row>
    <row r="19" spans="2:9" x14ac:dyDescent="0.25">
      <c r="B19" s="199" t="s">
        <v>44</v>
      </c>
      <c r="C19" s="199" t="s">
        <v>45</v>
      </c>
      <c r="D19" s="199">
        <v>6.1</v>
      </c>
      <c r="E19" s="128">
        <v>0.08</v>
      </c>
      <c r="F19" s="203">
        <v>3288</v>
      </c>
      <c r="G19" s="128">
        <v>0.1</v>
      </c>
      <c r="H19" s="203">
        <v>14271</v>
      </c>
      <c r="I19" s="128">
        <v>0.11</v>
      </c>
    </row>
    <row r="20" spans="2:9" x14ac:dyDescent="0.25">
      <c r="B20" s="199" t="s">
        <v>46</v>
      </c>
      <c r="C20" s="199" t="s">
        <v>47</v>
      </c>
      <c r="D20" s="199">
        <v>14.3</v>
      </c>
      <c r="E20" s="128">
        <v>0.19</v>
      </c>
      <c r="F20" s="203">
        <v>4817</v>
      </c>
      <c r="G20" s="128">
        <v>0.15</v>
      </c>
      <c r="H20" s="203">
        <v>20073</v>
      </c>
      <c r="I20" s="128">
        <v>0.15</v>
      </c>
    </row>
    <row r="21" spans="2:9" x14ac:dyDescent="0.25">
      <c r="B21" s="199" t="s">
        <v>48</v>
      </c>
      <c r="C21" s="199" t="s">
        <v>49</v>
      </c>
      <c r="D21" s="199">
        <v>3.7</v>
      </c>
      <c r="E21" s="128">
        <v>0.05</v>
      </c>
      <c r="F21" s="203">
        <v>1898</v>
      </c>
      <c r="G21" s="128">
        <v>0.06</v>
      </c>
      <c r="H21" s="203">
        <v>7821</v>
      </c>
      <c r="I21" s="128">
        <v>0.06</v>
      </c>
    </row>
    <row r="22" spans="2:9" x14ac:dyDescent="0.25">
      <c r="B22" s="199" t="s">
        <v>50</v>
      </c>
      <c r="C22" s="199" t="s">
        <v>51</v>
      </c>
      <c r="D22" s="199">
        <v>2.9</v>
      </c>
      <c r="E22" s="128">
        <v>0.04</v>
      </c>
      <c r="F22" s="203">
        <v>786</v>
      </c>
      <c r="G22" s="128">
        <v>0.02</v>
      </c>
      <c r="H22" s="203">
        <v>3241</v>
      </c>
      <c r="I22" s="128">
        <v>0.02</v>
      </c>
    </row>
    <row r="23" spans="2:9" x14ac:dyDescent="0.25">
      <c r="B23" s="199" t="s">
        <v>52</v>
      </c>
      <c r="C23" s="199" t="s">
        <v>53</v>
      </c>
      <c r="D23" s="199">
        <v>0</v>
      </c>
      <c r="E23" s="128">
        <v>0</v>
      </c>
      <c r="F23" s="203" t="s">
        <v>131</v>
      </c>
      <c r="G23" s="128">
        <v>0</v>
      </c>
      <c r="H23" s="203" t="s">
        <v>131</v>
      </c>
      <c r="I23" s="128">
        <v>0</v>
      </c>
    </row>
    <row r="24" spans="2:9" x14ac:dyDescent="0.25">
      <c r="B24" s="199" t="s">
        <v>54</v>
      </c>
      <c r="C24" s="199" t="s">
        <v>404</v>
      </c>
      <c r="D24" s="199">
        <v>0</v>
      </c>
      <c r="E24" s="128">
        <v>0</v>
      </c>
      <c r="F24" s="203">
        <v>12</v>
      </c>
      <c r="G24" s="128">
        <v>0</v>
      </c>
      <c r="H24" s="203">
        <v>50</v>
      </c>
      <c r="I24" s="128">
        <v>0</v>
      </c>
    </row>
    <row r="25" spans="2:9" x14ac:dyDescent="0.25">
      <c r="B25" s="21"/>
      <c r="C25" s="21" t="s">
        <v>13</v>
      </c>
      <c r="D25" s="21">
        <v>75</v>
      </c>
      <c r="E25" s="201">
        <v>1</v>
      </c>
      <c r="F25" s="204">
        <v>32456</v>
      </c>
      <c r="G25" s="201">
        <v>1</v>
      </c>
      <c r="H25" s="204">
        <v>133997</v>
      </c>
      <c r="I25" s="201">
        <v>1</v>
      </c>
    </row>
    <row r="26" spans="2:9" x14ac:dyDescent="0.25">
      <c r="B26" s="21"/>
      <c r="C26" s="21" t="s">
        <v>125</v>
      </c>
      <c r="D26" s="21">
        <v>67</v>
      </c>
      <c r="E26" s="201">
        <v>0.88</v>
      </c>
      <c r="F26" s="204">
        <v>28056</v>
      </c>
      <c r="G26" s="201">
        <v>0.86</v>
      </c>
      <c r="H26" s="204">
        <v>116474</v>
      </c>
      <c r="I26" s="201">
        <v>0.87</v>
      </c>
    </row>
    <row r="27" spans="2:9" x14ac:dyDescent="0.25">
      <c r="I27" s="202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M31"/>
  <sheetViews>
    <sheetView zoomScale="80" zoomScaleNormal="80" workbookViewId="0"/>
  </sheetViews>
  <sheetFormatPr defaultRowHeight="15" x14ac:dyDescent="0.25"/>
  <cols>
    <col min="2" max="2" width="41.42578125" bestFit="1" customWidth="1"/>
    <col min="3" max="4" width="13.140625" bestFit="1" customWidth="1"/>
    <col min="5" max="7" width="12.7109375" bestFit="1" customWidth="1"/>
    <col min="8" max="8" width="14.5703125" bestFit="1" customWidth="1"/>
    <col min="9" max="9" width="13.140625" bestFit="1" customWidth="1"/>
    <col min="10" max="10" width="14.42578125" bestFit="1" customWidth="1"/>
    <col min="11" max="11" width="10.5703125" bestFit="1" customWidth="1"/>
    <col min="12" max="12" width="13.140625" bestFit="1" customWidth="1"/>
  </cols>
  <sheetData>
    <row r="1" spans="2:13" x14ac:dyDescent="0.25">
      <c r="B1" s="2" t="s">
        <v>435</v>
      </c>
    </row>
    <row r="2" spans="2:13" x14ac:dyDescent="0.25">
      <c r="B2" s="61"/>
      <c r="C2" s="62"/>
      <c r="D2" s="62"/>
      <c r="E2" s="167" t="s">
        <v>415</v>
      </c>
      <c r="F2" s="167" t="s">
        <v>415</v>
      </c>
      <c r="G2" s="167" t="s">
        <v>415</v>
      </c>
      <c r="H2" s="167" t="s">
        <v>415</v>
      </c>
      <c r="I2" s="167" t="s">
        <v>415</v>
      </c>
      <c r="J2" s="167" t="s">
        <v>415</v>
      </c>
      <c r="K2" s="167"/>
      <c r="L2" s="62"/>
      <c r="M2" s="120"/>
    </row>
    <row r="3" spans="2:13" ht="45" x14ac:dyDescent="0.25">
      <c r="B3" s="169" t="s">
        <v>242</v>
      </c>
      <c r="C3" s="167" t="s">
        <v>406</v>
      </c>
      <c r="D3" s="167" t="s">
        <v>407</v>
      </c>
      <c r="E3" s="167" t="s">
        <v>408</v>
      </c>
      <c r="F3" s="167" t="s">
        <v>409</v>
      </c>
      <c r="G3" s="167" t="s">
        <v>410</v>
      </c>
      <c r="H3" s="167" t="s">
        <v>411</v>
      </c>
      <c r="I3" s="167" t="s">
        <v>412</v>
      </c>
      <c r="J3" s="167" t="s">
        <v>413</v>
      </c>
      <c r="K3" s="167" t="s">
        <v>414</v>
      </c>
      <c r="L3" s="167" t="s">
        <v>390</v>
      </c>
      <c r="M3" s="120"/>
    </row>
    <row r="4" spans="2:13" x14ac:dyDescent="0.25">
      <c r="B4" s="63" t="s">
        <v>145</v>
      </c>
      <c r="C4" s="170">
        <v>32.596728395836976</v>
      </c>
      <c r="D4" s="64">
        <v>9.2431028777694308</v>
      </c>
      <c r="E4" s="114">
        <v>1.4982815488903667</v>
      </c>
      <c r="F4" s="114">
        <v>0</v>
      </c>
      <c r="G4" s="114">
        <v>4.0365870217716999</v>
      </c>
      <c r="H4" s="114">
        <v>0.31076123752529689</v>
      </c>
      <c r="I4" s="114">
        <v>0.25274204441925296</v>
      </c>
      <c r="J4" s="114">
        <v>0.15776608156561631</v>
      </c>
      <c r="K4" s="114">
        <v>6.2561379341722319</v>
      </c>
      <c r="L4" s="188">
        <v>0.18227001206834448</v>
      </c>
      <c r="M4" s="120"/>
    </row>
    <row r="5" spans="2:13" x14ac:dyDescent="0.25">
      <c r="B5" s="63" t="s">
        <v>146</v>
      </c>
      <c r="C5" s="170">
        <v>86.160015107875509</v>
      </c>
      <c r="D5" s="64">
        <v>1.6194446887643039</v>
      </c>
      <c r="E5" s="114">
        <v>0.36151953618239979</v>
      </c>
      <c r="F5" s="114">
        <v>0</v>
      </c>
      <c r="G5" s="114">
        <v>0.62272768612499962</v>
      </c>
      <c r="H5" s="114">
        <v>5.1054246962320041E-2</v>
      </c>
      <c r="I5" s="114">
        <v>3.4724016949958046E-2</v>
      </c>
      <c r="J5" s="114">
        <v>3.0456239175165042E-2</v>
      </c>
      <c r="K5" s="114">
        <v>1.1004817253948427</v>
      </c>
      <c r="L5" s="66">
        <v>3.2062083585637967E-2</v>
      </c>
      <c r="M5" s="120"/>
    </row>
    <row r="6" spans="2:13" x14ac:dyDescent="0.25">
      <c r="B6" s="63" t="s">
        <v>147</v>
      </c>
      <c r="C6" s="170">
        <v>46.072613138578333</v>
      </c>
      <c r="D6" s="64">
        <v>4.9135908478282451</v>
      </c>
      <c r="E6" s="114">
        <v>0.6515647024201352</v>
      </c>
      <c r="F6" s="114">
        <v>0</v>
      </c>
      <c r="G6" s="114">
        <v>2.5303199586666825</v>
      </c>
      <c r="H6" s="114">
        <v>0.14747885907093572</v>
      </c>
      <c r="I6" s="114">
        <v>9.8950728113712055E-2</v>
      </c>
      <c r="J6" s="114">
        <v>8.7978016960271424E-2</v>
      </c>
      <c r="K6" s="114">
        <v>3.5162922652317365</v>
      </c>
      <c r="L6" s="188">
        <v>0.10244573255311645</v>
      </c>
      <c r="M6" s="120"/>
    </row>
    <row r="7" spans="2:13" x14ac:dyDescent="0.25">
      <c r="B7" s="63" t="s">
        <v>383</v>
      </c>
      <c r="C7" s="170">
        <v>45.532338821152408</v>
      </c>
      <c r="D7" s="64">
        <v>2.3869316443097155</v>
      </c>
      <c r="E7" s="114">
        <v>0.35165198811600001</v>
      </c>
      <c r="F7" s="114">
        <v>0</v>
      </c>
      <c r="G7" s="114">
        <v>1.1812599084000006</v>
      </c>
      <c r="H7" s="114">
        <v>3.4266203954961688E-2</v>
      </c>
      <c r="I7" s="114">
        <v>3.219651179102806E-2</v>
      </c>
      <c r="J7" s="114">
        <v>3.6182347333639252E-2</v>
      </c>
      <c r="K7" s="114">
        <v>1.6355569595956299</v>
      </c>
      <c r="L7" s="66">
        <v>4.7651281014059743E-2</v>
      </c>
      <c r="M7" s="120"/>
    </row>
    <row r="8" spans="2:13" x14ac:dyDescent="0.25">
      <c r="B8" s="63" t="s">
        <v>142</v>
      </c>
      <c r="C8" s="170">
        <v>31.948979637419797</v>
      </c>
      <c r="D8" s="64">
        <v>0.94208032934410879</v>
      </c>
      <c r="E8" s="114">
        <v>0.28452619198080004</v>
      </c>
      <c r="F8" s="114">
        <v>0</v>
      </c>
      <c r="G8" s="114">
        <v>5.2107994461600041E-2</v>
      </c>
      <c r="H8" s="114">
        <v>2.1589148146899047E-2</v>
      </c>
      <c r="I8" s="114">
        <v>2.8595899897750375E-2</v>
      </c>
      <c r="J8" s="114">
        <v>4.1337369236062252E-3</v>
      </c>
      <c r="K8" s="114">
        <v>0.39095297141065571</v>
      </c>
      <c r="L8" s="66">
        <v>1.1390254429644994E-2</v>
      </c>
      <c r="M8" s="120"/>
    </row>
    <row r="9" spans="2:13" x14ac:dyDescent="0.25">
      <c r="B9" s="63" t="s">
        <v>157</v>
      </c>
      <c r="C9" s="170">
        <v>46.072613138578333</v>
      </c>
      <c r="D9" s="64">
        <v>3.0447667942093628</v>
      </c>
      <c r="E9" s="114">
        <v>0.40375005401285663</v>
      </c>
      <c r="F9" s="114">
        <v>0</v>
      </c>
      <c r="G9" s="114">
        <v>1.5679437762463897</v>
      </c>
      <c r="H9" s="114">
        <v>9.1387082655760468E-2</v>
      </c>
      <c r="I9" s="114">
        <v>6.1316031504054319E-2</v>
      </c>
      <c r="J9" s="114">
        <v>5.4516656546488719E-2</v>
      </c>
      <c r="K9" s="114">
        <v>2.1789136009655499</v>
      </c>
      <c r="L9" s="66">
        <v>6.3481753842823299E-2</v>
      </c>
      <c r="M9" s="120"/>
    </row>
    <row r="10" spans="2:13" x14ac:dyDescent="0.25">
      <c r="B10" s="63" t="s">
        <v>138</v>
      </c>
      <c r="C10" s="170">
        <v>9.0137177781909603</v>
      </c>
      <c r="D10" s="64">
        <v>0.40339370597989127</v>
      </c>
      <c r="E10" s="114">
        <v>7.9130117543400005E-2</v>
      </c>
      <c r="F10" s="114">
        <v>0</v>
      </c>
      <c r="G10" s="114">
        <v>9.4566940695000087E-2</v>
      </c>
      <c r="H10" s="114">
        <v>2.1710374006792627E-2</v>
      </c>
      <c r="I10" s="114">
        <v>1.6826100717160158E-2</v>
      </c>
      <c r="J10" s="114">
        <v>4.3843445271542327E-3</v>
      </c>
      <c r="K10" s="114">
        <v>0.21661787748950709</v>
      </c>
      <c r="L10" s="66">
        <v>6.3110729909850883E-3</v>
      </c>
      <c r="M10" s="120"/>
    </row>
    <row r="11" spans="2:13" x14ac:dyDescent="0.25">
      <c r="B11" s="63" t="s">
        <v>139</v>
      </c>
      <c r="C11" s="170">
        <v>15.032746426127684</v>
      </c>
      <c r="D11" s="64">
        <v>0.82191541084853115</v>
      </c>
      <c r="E11" s="114">
        <v>0.16122775865625005</v>
      </c>
      <c r="F11" s="114">
        <v>0</v>
      </c>
      <c r="G11" s="114">
        <v>0.19268031395089308</v>
      </c>
      <c r="H11" s="114">
        <v>4.4234926591437039E-2</v>
      </c>
      <c r="I11" s="114">
        <v>3.4283210865498334E-2</v>
      </c>
      <c r="J11" s="114">
        <v>8.933109961604388E-3</v>
      </c>
      <c r="K11" s="114">
        <v>0.4413593200256829</v>
      </c>
      <c r="L11" s="66">
        <v>1.2858822716830276E-2</v>
      </c>
      <c r="M11" s="120"/>
    </row>
    <row r="12" spans="2:13" x14ac:dyDescent="0.25">
      <c r="B12" s="63" t="s">
        <v>140</v>
      </c>
      <c r="C12" s="170">
        <v>28.757514788272207</v>
      </c>
      <c r="D12" s="64">
        <v>0.55450383802320402</v>
      </c>
      <c r="E12" s="114">
        <v>0.10766325438000002</v>
      </c>
      <c r="F12" s="114">
        <v>0</v>
      </c>
      <c r="G12" s="114">
        <v>0.13431876030000015</v>
      </c>
      <c r="H12" s="114">
        <v>2.9538810151473197E-2</v>
      </c>
      <c r="I12" s="114">
        <v>2.2893340967698444E-2</v>
      </c>
      <c r="J12" s="114">
        <v>5.9652735869837846E-3</v>
      </c>
      <c r="K12" s="114">
        <v>0.30037943938615563</v>
      </c>
      <c r="L12" s="66">
        <v>8.7514317328173316E-3</v>
      </c>
      <c r="M12" s="120"/>
    </row>
    <row r="13" spans="2:13" x14ac:dyDescent="0.25">
      <c r="B13" s="63" t="s">
        <v>141</v>
      </c>
      <c r="C13" s="170">
        <v>15.032746426127686</v>
      </c>
      <c r="D13" s="64">
        <v>0.4083017728060675</v>
      </c>
      <c r="E13" s="114">
        <v>8.009288889830446E-2</v>
      </c>
      <c r="F13" s="114">
        <v>0</v>
      </c>
      <c r="G13" s="114">
        <v>9.5717530943677021E-2</v>
      </c>
      <c r="H13" s="114">
        <v>2.1974522814438929E-2</v>
      </c>
      <c r="I13" s="114">
        <v>1.7030822867058811E-2</v>
      </c>
      <c r="J13" s="114">
        <v>4.4376885818810672E-3</v>
      </c>
      <c r="K13" s="114">
        <v>0.21925345410536029</v>
      </c>
      <c r="L13" s="66">
        <v>6.3878594344160501E-3</v>
      </c>
      <c r="M13" s="120"/>
    </row>
    <row r="14" spans="2:13" x14ac:dyDescent="0.25">
      <c r="B14" s="63" t="s">
        <v>405</v>
      </c>
      <c r="C14" s="170">
        <v>28.764280506572973</v>
      </c>
      <c r="D14" s="64">
        <v>1.7648066102949236</v>
      </c>
      <c r="E14" s="114">
        <v>0.52479261878804717</v>
      </c>
      <c r="F14" s="114">
        <v>0</v>
      </c>
      <c r="G14" s="114">
        <v>0.40048276769539654</v>
      </c>
      <c r="H14" s="114">
        <v>6.5762841799082414E-2</v>
      </c>
      <c r="I14" s="114">
        <v>5.8843342038049327E-2</v>
      </c>
      <c r="J14" s="114">
        <v>8.4307652130572244E-3</v>
      </c>
      <c r="K14" s="114">
        <v>1.0583123355336328</v>
      </c>
      <c r="L14" s="66">
        <v>3.083349571244964E-2</v>
      </c>
      <c r="M14" s="120"/>
    </row>
    <row r="15" spans="2:13" x14ac:dyDescent="0.25">
      <c r="B15" s="63" t="s">
        <v>384</v>
      </c>
      <c r="C15" s="170">
        <v>61.88407081235686</v>
      </c>
      <c r="D15" s="64">
        <v>0.18801238495325634</v>
      </c>
      <c r="E15" s="114">
        <v>5.7592901497344307E-2</v>
      </c>
      <c r="F15" s="114">
        <v>0</v>
      </c>
      <c r="G15" s="114">
        <v>4.2650037070586663E-2</v>
      </c>
      <c r="H15" s="114">
        <v>6.2743773441969099E-3</v>
      </c>
      <c r="I15" s="114">
        <v>4.4971336264796021E-3</v>
      </c>
      <c r="J15" s="114">
        <v>2.7221441047830461E-3</v>
      </c>
      <c r="K15" s="114">
        <v>0.11373659364339053</v>
      </c>
      <c r="L15" s="66">
        <v>3.3136689942141009E-3</v>
      </c>
      <c r="M15" s="120"/>
    </row>
    <row r="16" spans="2:13" x14ac:dyDescent="0.25">
      <c r="B16" s="63" t="s">
        <v>385</v>
      </c>
      <c r="C16" s="170">
        <v>61.88407081235686</v>
      </c>
      <c r="D16" s="64">
        <v>9.3684125217522951E-2</v>
      </c>
      <c r="E16" s="114">
        <v>2.8697793482376759E-2</v>
      </c>
      <c r="F16" s="114">
        <v>0</v>
      </c>
      <c r="G16" s="114">
        <v>2.1251958558188764E-2</v>
      </c>
      <c r="H16" s="114">
        <v>3.1264405955058407E-3</v>
      </c>
      <c r="I16" s="114">
        <v>2.2408631744541409E-3</v>
      </c>
      <c r="J16" s="114">
        <v>1.3564089899505305E-3</v>
      </c>
      <c r="K16" s="114">
        <v>5.6673464800476032E-2</v>
      </c>
      <c r="L16" s="66">
        <v>1.6511581461006323E-3</v>
      </c>
      <c r="M16" s="120"/>
    </row>
    <row r="17" spans="2:13" x14ac:dyDescent="0.25">
      <c r="B17" s="63" t="s">
        <v>151</v>
      </c>
      <c r="C17" s="170">
        <v>16.7208973211374</v>
      </c>
      <c r="D17" s="64">
        <v>0.35811618312909965</v>
      </c>
      <c r="E17" s="114">
        <v>7.1935616447229955E-2</v>
      </c>
      <c r="F17" s="114">
        <v>0</v>
      </c>
      <c r="G17" s="114">
        <v>0.12010080342006933</v>
      </c>
      <c r="H17" s="114">
        <v>1.1872549581372889E-2</v>
      </c>
      <c r="I17" s="114">
        <v>8.5096000806869423E-3</v>
      </c>
      <c r="J17" s="114">
        <v>5.1509160317827945E-3</v>
      </c>
      <c r="K17" s="114">
        <v>0.21756948556114192</v>
      </c>
      <c r="L17" s="66">
        <v>6.3387977017453486E-3</v>
      </c>
      <c r="M17" s="120"/>
    </row>
    <row r="18" spans="2:13" x14ac:dyDescent="0.25">
      <c r="B18" s="63" t="s">
        <v>163</v>
      </c>
      <c r="C18" s="170">
        <v>16.750305238548343</v>
      </c>
      <c r="D18" s="64">
        <v>0.29279911775799811</v>
      </c>
      <c r="E18" s="114">
        <v>8.7907838784167941E-2</v>
      </c>
      <c r="F18" s="114">
        <v>0</v>
      </c>
      <c r="G18" s="114">
        <v>6.4261680090501247E-2</v>
      </c>
      <c r="H18" s="114">
        <v>1.1015911977217283E-2</v>
      </c>
      <c r="I18" s="114">
        <v>9.8568288505057489E-3</v>
      </c>
      <c r="J18" s="114">
        <v>1.4122347049929302E-3</v>
      </c>
      <c r="K18" s="114">
        <v>0.17445449440738517</v>
      </c>
      <c r="L18" s="66">
        <v>5.0826601228411523E-3</v>
      </c>
      <c r="M18" s="120"/>
    </row>
    <row r="19" spans="2:13" x14ac:dyDescent="0.25">
      <c r="B19" s="63" t="s">
        <v>169</v>
      </c>
      <c r="C19" s="170">
        <v>46.072613138578326</v>
      </c>
      <c r="D19" s="64">
        <v>4.6079026939820285</v>
      </c>
      <c r="E19" s="114">
        <v>0.61102904994874463</v>
      </c>
      <c r="F19" s="114">
        <v>0</v>
      </c>
      <c r="G19" s="114">
        <v>2.3729017159273771</v>
      </c>
      <c r="H19" s="114">
        <v>0.13830378903418944</v>
      </c>
      <c r="I19" s="114">
        <v>9.2794728085303452E-2</v>
      </c>
      <c r="J19" s="114">
        <v>8.2504659813425779E-2</v>
      </c>
      <c r="K19" s="114">
        <v>3.2975339428090407</v>
      </c>
      <c r="L19" s="188">
        <v>9.6072298577142057E-2</v>
      </c>
      <c r="M19" s="120"/>
    </row>
    <row r="20" spans="2:13" x14ac:dyDescent="0.25">
      <c r="B20" s="63" t="s">
        <v>386</v>
      </c>
      <c r="C20" s="170">
        <v>19.138088737414346</v>
      </c>
      <c r="D20" s="64">
        <v>0.30693666717065127</v>
      </c>
      <c r="E20" s="114">
        <v>4.9699623600000013E-2</v>
      </c>
      <c r="F20" s="114">
        <v>0</v>
      </c>
      <c r="G20" s="114">
        <v>0.13389796848214289</v>
      </c>
      <c r="H20" s="114">
        <v>9.7434495591189052E-3</v>
      </c>
      <c r="I20" s="114">
        <v>8.032898005554354E-3</v>
      </c>
      <c r="J20" s="114">
        <v>4.9465173652788307E-3</v>
      </c>
      <c r="K20" s="114">
        <v>0.20632045701209498</v>
      </c>
      <c r="L20" s="66">
        <v>6.0110618699964237E-3</v>
      </c>
      <c r="M20" s="120"/>
    </row>
    <row r="21" spans="2:13" x14ac:dyDescent="0.25">
      <c r="B21" s="63" t="s">
        <v>168</v>
      </c>
      <c r="C21" s="170">
        <v>19.138088737414346</v>
      </c>
      <c r="D21" s="64">
        <v>0.86103502670675569</v>
      </c>
      <c r="E21" s="114">
        <v>0.13942002149241267</v>
      </c>
      <c r="F21" s="114">
        <v>0</v>
      </c>
      <c r="G21" s="114">
        <v>0.37561768664120726</v>
      </c>
      <c r="H21" s="114">
        <v>2.7332841750990551E-2</v>
      </c>
      <c r="I21" s="114">
        <v>2.2534311760476721E-2</v>
      </c>
      <c r="J21" s="114">
        <v>1.387623300591288E-2</v>
      </c>
      <c r="K21" s="114">
        <v>0.57878109465100014</v>
      </c>
      <c r="L21" s="66">
        <v>1.6862549741868134E-2</v>
      </c>
      <c r="M21" s="120"/>
    </row>
    <row r="22" spans="2:13" x14ac:dyDescent="0.25">
      <c r="B22" s="63" t="s">
        <v>156</v>
      </c>
      <c r="C22" s="170">
        <v>19.138088737414346</v>
      </c>
      <c r="D22" s="64">
        <v>0.37446777415222798</v>
      </c>
      <c r="E22" s="114">
        <v>6.0634356909036909E-2</v>
      </c>
      <c r="F22" s="114">
        <v>0</v>
      </c>
      <c r="G22" s="114">
        <v>0.16335772028545553</v>
      </c>
      <c r="H22" s="114">
        <v>1.188716845921573E-2</v>
      </c>
      <c r="I22" s="114">
        <v>9.8002674749165242E-3</v>
      </c>
      <c r="J22" s="114">
        <v>6.0348324123538346E-3</v>
      </c>
      <c r="K22" s="114">
        <v>0.25171434554097849</v>
      </c>
      <c r="L22" s="66">
        <v>7.3335941889842767E-3</v>
      </c>
      <c r="M22" s="120"/>
    </row>
    <row r="23" spans="2:13" x14ac:dyDescent="0.25">
      <c r="B23" s="63" t="s">
        <v>161</v>
      </c>
      <c r="C23" s="170">
        <v>47.811353002963301</v>
      </c>
      <c r="D23" s="64">
        <v>0.2251348866733982</v>
      </c>
      <c r="E23" s="114">
        <v>3.8633112666060267E-2</v>
      </c>
      <c r="F23" s="114">
        <v>0</v>
      </c>
      <c r="G23" s="114">
        <v>9.2518389967170919E-2</v>
      </c>
      <c r="H23" s="114">
        <v>3.5582695949481968E-3</v>
      </c>
      <c r="I23" s="114">
        <v>3.3891480127218607E-3</v>
      </c>
      <c r="J23" s="114">
        <v>3.7572456686583507E-3</v>
      </c>
      <c r="K23" s="114">
        <v>0.1418561659095596</v>
      </c>
      <c r="L23" s="66">
        <v>4.132921195850456E-3</v>
      </c>
      <c r="M23" s="120"/>
    </row>
    <row r="24" spans="2:13" x14ac:dyDescent="0.25">
      <c r="B24" s="63" t="s">
        <v>148</v>
      </c>
      <c r="C24" s="170">
        <v>9.9246265917157306</v>
      </c>
      <c r="D24" s="64">
        <v>0.61956977101495514</v>
      </c>
      <c r="E24" s="114">
        <v>0.15387523335397993</v>
      </c>
      <c r="F24" s="114">
        <v>0</v>
      </c>
      <c r="G24" s="114">
        <v>0.14657088596059223</v>
      </c>
      <c r="H24" s="114">
        <v>2.8038690622464463E-2</v>
      </c>
      <c r="I24" s="114">
        <v>2.4410420686842835E-2</v>
      </c>
      <c r="J24" s="114">
        <v>3.5945468756011945E-3</v>
      </c>
      <c r="K24" s="114">
        <v>0.35648977749948063</v>
      </c>
      <c r="L24" s="66">
        <v>1.0386183413916228E-2</v>
      </c>
      <c r="M24" s="120"/>
    </row>
    <row r="25" spans="2:13" x14ac:dyDescent="0.25">
      <c r="B25" s="63" t="s">
        <v>149</v>
      </c>
      <c r="C25" s="170">
        <v>19.358567054265162</v>
      </c>
      <c r="D25" s="64">
        <v>16.992313809405349</v>
      </c>
      <c r="E25" s="114">
        <v>5.1016464611133294</v>
      </c>
      <c r="F25" s="114">
        <v>0</v>
      </c>
      <c r="G25" s="114">
        <v>3.7293644952848752</v>
      </c>
      <c r="H25" s="114">
        <v>0.63929780474398246</v>
      </c>
      <c r="I25" s="114">
        <v>0.57203153573647947</v>
      </c>
      <c r="J25" s="114">
        <v>8.195767618264059E-2</v>
      </c>
      <c r="K25" s="114">
        <v>10.124297973061307</v>
      </c>
      <c r="L25" s="188">
        <v>0.2949672678496601</v>
      </c>
      <c r="M25" s="120"/>
    </row>
    <row r="26" spans="2:13" x14ac:dyDescent="0.25">
      <c r="B26" s="63" t="s">
        <v>134</v>
      </c>
      <c r="C26" s="170">
        <v>28.764280506572984</v>
      </c>
      <c r="D26" s="64">
        <v>2.2182749875973888</v>
      </c>
      <c r="E26" s="114">
        <v>0.65963847434746048</v>
      </c>
      <c r="F26" s="114">
        <v>0</v>
      </c>
      <c r="G26" s="114">
        <v>0.50338711412352011</v>
      </c>
      <c r="H26" s="114">
        <v>8.2660653141960944E-2</v>
      </c>
      <c r="I26" s="114">
        <v>7.3963182746595246E-2</v>
      </c>
      <c r="J26" s="114">
        <v>1.0597056634610906E-2</v>
      </c>
      <c r="K26" s="114">
        <v>1.3302464809941477</v>
      </c>
      <c r="L26" s="66">
        <v>3.8756185476712508E-2</v>
      </c>
      <c r="M26" s="120"/>
    </row>
    <row r="27" spans="2:13" x14ac:dyDescent="0.25">
      <c r="B27" s="63" t="s">
        <v>135</v>
      </c>
      <c r="C27" s="170">
        <v>53.331961462221663</v>
      </c>
      <c r="D27" s="64">
        <v>0.22423471738295836</v>
      </c>
      <c r="E27" s="114">
        <v>3.2456119379810397E-2</v>
      </c>
      <c r="F27" s="114">
        <v>0</v>
      </c>
      <c r="G27" s="114">
        <v>0.11144997388779369</v>
      </c>
      <c r="H27" s="114">
        <v>6.7317813739403301E-3</v>
      </c>
      <c r="I27" s="114">
        <v>5.4749562737683062E-3</v>
      </c>
      <c r="J27" s="114">
        <v>3.4175651306463644E-3</v>
      </c>
      <c r="K27" s="114">
        <v>0.15953039604595912</v>
      </c>
      <c r="L27" s="66">
        <v>4.647852639843064E-3</v>
      </c>
      <c r="M27" s="120"/>
    </row>
    <row r="28" spans="2:13" x14ac:dyDescent="0.25">
      <c r="B28" s="169" t="s">
        <v>13</v>
      </c>
      <c r="C28" s="167">
        <v>26.540099312513529</v>
      </c>
      <c r="D28" s="171">
        <v>53.465320665321364</v>
      </c>
      <c r="E28" s="167">
        <v>11.597367262890513</v>
      </c>
      <c r="F28" s="167">
        <v>0</v>
      </c>
      <c r="G28" s="167">
        <v>18.786043088955822</v>
      </c>
      <c r="H28" s="167">
        <v>1.8196019814585016</v>
      </c>
      <c r="I28" s="167">
        <v>1.4959379246460063</v>
      </c>
      <c r="J28" s="167">
        <v>0.6245122972961058</v>
      </c>
      <c r="K28" s="167">
        <v>34.323462555246955</v>
      </c>
      <c r="L28" s="172">
        <v>1</v>
      </c>
      <c r="M28" s="120"/>
    </row>
    <row r="29" spans="2:13" x14ac:dyDescent="0.25">
      <c r="B29" s="169" t="s">
        <v>390</v>
      </c>
      <c r="C29" s="167"/>
      <c r="D29" s="172"/>
      <c r="E29" s="172">
        <v>0.33788453726728246</v>
      </c>
      <c r="F29" s="172">
        <v>0</v>
      </c>
      <c r="G29" s="172">
        <v>0.54732365823284457</v>
      </c>
      <c r="H29" s="172">
        <v>5.3013357219705765E-2</v>
      </c>
      <c r="I29" s="172">
        <v>4.3583537710921459E-2</v>
      </c>
      <c r="J29" s="172">
        <v>1.8194909569245597E-2</v>
      </c>
      <c r="K29" s="172">
        <v>1</v>
      </c>
      <c r="L29" s="172"/>
      <c r="M29" s="120"/>
    </row>
    <row r="31" spans="2:13" x14ac:dyDescent="0.25">
      <c r="B31" s="185"/>
      <c r="L31" s="23"/>
    </row>
  </sheetData>
  <conditionalFormatting sqref="E4:J27">
    <cfRule type="top10" dxfId="3" priority="1" rank="10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L31"/>
  <sheetViews>
    <sheetView zoomScale="80" zoomScaleNormal="80" workbookViewId="0">
      <selection activeCell="F32" sqref="F32"/>
    </sheetView>
  </sheetViews>
  <sheetFormatPr defaultRowHeight="15" x14ac:dyDescent="0.25"/>
  <cols>
    <col min="1" max="1" width="9.140625" style="120"/>
    <col min="2" max="2" width="41.42578125" style="120" bestFit="1" customWidth="1"/>
    <col min="3" max="4" width="13.140625" style="120" bestFit="1" customWidth="1"/>
    <col min="5" max="7" width="12.7109375" style="120" bestFit="1" customWidth="1"/>
    <col min="8" max="8" width="14.5703125" style="120" bestFit="1" customWidth="1"/>
    <col min="9" max="9" width="13.140625" style="120" bestFit="1" customWidth="1"/>
    <col min="10" max="10" width="14.42578125" style="120" bestFit="1" customWidth="1"/>
    <col min="11" max="11" width="10.5703125" style="120" bestFit="1" customWidth="1"/>
    <col min="12" max="12" width="13.140625" style="120" bestFit="1" customWidth="1"/>
    <col min="13" max="16384" width="9.140625" style="120"/>
  </cols>
  <sheetData>
    <row r="1" spans="2:12" ht="15.75" x14ac:dyDescent="0.25">
      <c r="B1" s="197" t="s">
        <v>436</v>
      </c>
    </row>
    <row r="2" spans="2:12" x14ac:dyDescent="0.25">
      <c r="B2" s="61"/>
      <c r="C2" s="62"/>
      <c r="D2" s="62"/>
      <c r="E2" s="167" t="s">
        <v>415</v>
      </c>
      <c r="F2" s="167" t="s">
        <v>415</v>
      </c>
      <c r="G2" s="167" t="s">
        <v>415</v>
      </c>
      <c r="H2" s="167" t="s">
        <v>415</v>
      </c>
      <c r="I2" s="167" t="s">
        <v>415</v>
      </c>
      <c r="J2" s="167" t="s">
        <v>415</v>
      </c>
      <c r="K2" s="167"/>
      <c r="L2" s="62"/>
    </row>
    <row r="3" spans="2:12" ht="45" x14ac:dyDescent="0.25">
      <c r="B3" s="169" t="s">
        <v>242</v>
      </c>
      <c r="C3" s="167" t="s">
        <v>406</v>
      </c>
      <c r="D3" s="167" t="s">
        <v>407</v>
      </c>
      <c r="E3" s="167" t="s">
        <v>408</v>
      </c>
      <c r="F3" s="167" t="s">
        <v>409</v>
      </c>
      <c r="G3" s="167" t="s">
        <v>410</v>
      </c>
      <c r="H3" s="167" t="s">
        <v>411</v>
      </c>
      <c r="I3" s="167" t="s">
        <v>412</v>
      </c>
      <c r="J3" s="167" t="s">
        <v>413</v>
      </c>
      <c r="K3" s="167" t="s">
        <v>414</v>
      </c>
      <c r="L3" s="167" t="s">
        <v>390</v>
      </c>
    </row>
    <row r="4" spans="2:12" x14ac:dyDescent="0.25">
      <c r="B4" s="63" t="s">
        <v>145</v>
      </c>
      <c r="C4" s="170">
        <v>32.596728395836969</v>
      </c>
      <c r="D4" s="64">
        <v>7.7792389904461121</v>
      </c>
      <c r="E4" s="114">
        <v>1.26099323981631</v>
      </c>
      <c r="F4" s="114">
        <v>0</v>
      </c>
      <c r="G4" s="114">
        <v>3.3972980246296989</v>
      </c>
      <c r="H4" s="114">
        <v>0.2615448478335522</v>
      </c>
      <c r="I4" s="114">
        <v>0.21271436577862582</v>
      </c>
      <c r="J4" s="114">
        <v>0.13278009228231361</v>
      </c>
      <c r="K4" s="114">
        <v>5.2653305703405007</v>
      </c>
      <c r="L4" s="188">
        <v>0.24045873939944379</v>
      </c>
    </row>
    <row r="5" spans="2:12" x14ac:dyDescent="0.25">
      <c r="B5" s="63" t="s">
        <v>146</v>
      </c>
      <c r="C5" s="170">
        <v>86.160015107875537</v>
      </c>
      <c r="D5" s="64">
        <v>1.4608859749625516</v>
      </c>
      <c r="E5" s="114">
        <v>0.32612340745445523</v>
      </c>
      <c r="F5" s="114">
        <v>0</v>
      </c>
      <c r="G5" s="187">
        <v>0.56175684738887521</v>
      </c>
      <c r="H5" s="114">
        <v>4.6055560814762031E-2</v>
      </c>
      <c r="I5" s="114">
        <v>3.1324212372614464E-2</v>
      </c>
      <c r="J5" s="114">
        <v>2.7474289779574695E-2</v>
      </c>
      <c r="K5" s="114">
        <v>0.99273431781028165</v>
      </c>
      <c r="L5" s="66">
        <v>4.533649681254296E-2</v>
      </c>
    </row>
    <row r="6" spans="2:12" x14ac:dyDescent="0.25">
      <c r="B6" s="63" t="s">
        <v>147</v>
      </c>
      <c r="C6" s="170">
        <v>46.072613138578326</v>
      </c>
      <c r="D6" s="64">
        <v>2.4511350345677929</v>
      </c>
      <c r="E6" s="114">
        <v>0.32503175759854336</v>
      </c>
      <c r="F6" s="114">
        <v>0</v>
      </c>
      <c r="G6" s="114">
        <v>1.26224508540334</v>
      </c>
      <c r="H6" s="114">
        <v>7.3569535910103664E-2</v>
      </c>
      <c r="I6" s="114">
        <v>4.9361374173576715E-2</v>
      </c>
      <c r="J6" s="114">
        <v>4.388765900979201E-2</v>
      </c>
      <c r="K6" s="114">
        <v>1.7540954120953558</v>
      </c>
      <c r="L6" s="188">
        <v>8.0106569937834077E-2</v>
      </c>
    </row>
    <row r="7" spans="2:12" x14ac:dyDescent="0.25">
      <c r="B7" s="63" t="s">
        <v>383</v>
      </c>
      <c r="C7" s="170">
        <v>45.5323388211524</v>
      </c>
      <c r="D7" s="64">
        <v>2.3812148087887599</v>
      </c>
      <c r="E7" s="114">
        <v>0.35080976182876272</v>
      </c>
      <c r="F7" s="114">
        <v>0</v>
      </c>
      <c r="G7" s="114">
        <v>1.1784307244893841</v>
      </c>
      <c r="H7" s="114">
        <v>3.4184134469475991E-2</v>
      </c>
      <c r="I7" s="114">
        <v>3.211939933466737E-2</v>
      </c>
      <c r="J7" s="114">
        <v>3.6095688577004278E-2</v>
      </c>
      <c r="K7" s="114">
        <v>1.6316397086992944</v>
      </c>
      <c r="L7" s="66">
        <v>7.4514225131079637E-2</v>
      </c>
    </row>
    <row r="8" spans="2:12" x14ac:dyDescent="0.25">
      <c r="B8" s="63" t="s">
        <v>142</v>
      </c>
      <c r="C8" s="170">
        <v>31.948979637419797</v>
      </c>
      <c r="D8" s="64">
        <v>0.93941266735627116</v>
      </c>
      <c r="E8" s="114">
        <v>0.28372050728147108</v>
      </c>
      <c r="F8" s="114">
        <v>0</v>
      </c>
      <c r="G8" s="114">
        <v>5.1960441740502003E-2</v>
      </c>
      <c r="H8" s="114">
        <v>2.1528014772103535E-2</v>
      </c>
      <c r="I8" s="114">
        <v>2.8514925703948504E-2</v>
      </c>
      <c r="J8" s="114">
        <v>4.1220315387092681E-3</v>
      </c>
      <c r="K8" s="114">
        <v>0.38984592103673438</v>
      </c>
      <c r="L8" s="66">
        <v>1.7803603682654653E-2</v>
      </c>
    </row>
    <row r="9" spans="2:12" x14ac:dyDescent="0.25">
      <c r="B9" s="63" t="s">
        <v>157</v>
      </c>
      <c r="C9" s="170">
        <v>46.072613138578333</v>
      </c>
      <c r="D9" s="64">
        <v>1.5188758674674467</v>
      </c>
      <c r="E9" s="114">
        <v>0.20140991247510251</v>
      </c>
      <c r="F9" s="114">
        <v>0</v>
      </c>
      <c r="G9" s="114">
        <v>0.78216563837192976</v>
      </c>
      <c r="H9" s="114">
        <v>4.5588264660555461E-2</v>
      </c>
      <c r="I9" s="114">
        <v>3.058738052369141E-2</v>
      </c>
      <c r="J9" s="114">
        <v>2.7195525831716361E-2</v>
      </c>
      <c r="K9" s="114">
        <v>1.0869467218629953</v>
      </c>
      <c r="L9" s="66">
        <v>4.9639017919558957E-2</v>
      </c>
    </row>
    <row r="10" spans="2:12" x14ac:dyDescent="0.25">
      <c r="B10" s="63" t="s">
        <v>138</v>
      </c>
      <c r="C10" s="170">
        <v>9.0137177781909585</v>
      </c>
      <c r="D10" s="64">
        <v>0.1773353664790365</v>
      </c>
      <c r="E10" s="114">
        <v>3.4786284927280413E-2</v>
      </c>
      <c r="F10" s="114">
        <v>0</v>
      </c>
      <c r="G10" s="114">
        <v>4.1572446065346214E-2</v>
      </c>
      <c r="H10" s="114">
        <v>9.5440684220378953E-3</v>
      </c>
      <c r="I10" s="114">
        <v>7.3968995868257765E-3</v>
      </c>
      <c r="J10" s="114">
        <v>1.9273958219169919E-3</v>
      </c>
      <c r="K10" s="114">
        <v>9.5227094823407299E-2</v>
      </c>
      <c r="L10" s="66">
        <v>4.3488603178863713E-3</v>
      </c>
    </row>
    <row r="11" spans="2:12" x14ac:dyDescent="0.25">
      <c r="B11" s="63" t="s">
        <v>139</v>
      </c>
      <c r="C11" s="170">
        <v>15.032746426127686</v>
      </c>
      <c r="D11" s="64">
        <v>0.80927288887828353</v>
      </c>
      <c r="E11" s="114">
        <v>0.15874778875409051</v>
      </c>
      <c r="F11" s="114">
        <v>0</v>
      </c>
      <c r="G11" s="114">
        <v>0.18971654776497426</v>
      </c>
      <c r="H11" s="114">
        <v>4.3554514685414734E-2</v>
      </c>
      <c r="I11" s="114">
        <v>3.3755874060692304E-2</v>
      </c>
      <c r="J11" s="114">
        <v>8.7957028300899315E-3</v>
      </c>
      <c r="K11" s="114">
        <v>0.43457042809526175</v>
      </c>
      <c r="L11" s="66">
        <v>1.9846096256270887E-2</v>
      </c>
    </row>
    <row r="12" spans="2:12" x14ac:dyDescent="0.25">
      <c r="B12" s="63" t="s">
        <v>140</v>
      </c>
      <c r="C12" s="170">
        <v>28.757514788272207</v>
      </c>
      <c r="D12" s="64">
        <v>0.55118061838834964</v>
      </c>
      <c r="E12" s="114">
        <v>0.1070180133259733</v>
      </c>
      <c r="F12" s="114">
        <v>0</v>
      </c>
      <c r="G12" s="114">
        <v>0.13351376904304232</v>
      </c>
      <c r="H12" s="114">
        <v>2.9361779900004489E-2</v>
      </c>
      <c r="I12" s="114">
        <v>2.2756137949442527E-2</v>
      </c>
      <c r="J12" s="114">
        <v>5.9295228618270138E-3</v>
      </c>
      <c r="K12" s="114">
        <v>0.29857922308028967</v>
      </c>
      <c r="L12" s="66">
        <v>1.363560798958703E-2</v>
      </c>
    </row>
    <row r="13" spans="2:12" x14ac:dyDescent="0.25">
      <c r="B13" s="63" t="s">
        <v>141</v>
      </c>
      <c r="C13" s="170">
        <v>15.032746426127686</v>
      </c>
      <c r="D13" s="64">
        <v>0.17949299515896186</v>
      </c>
      <c r="E13" s="114">
        <v>3.5209527552355034E-2</v>
      </c>
      <c r="F13" s="114">
        <v>0</v>
      </c>
      <c r="G13" s="114">
        <v>4.2078255502607242E-2</v>
      </c>
      <c r="H13" s="114">
        <v>9.6601905253691084E-3</v>
      </c>
      <c r="I13" s="114">
        <v>7.4868972167849912E-3</v>
      </c>
      <c r="J13" s="114">
        <v>1.950846330326592E-3</v>
      </c>
      <c r="K13" s="114">
        <v>9.6385717127442969E-2</v>
      </c>
      <c r="L13" s="66">
        <v>4.4017726383848883E-3</v>
      </c>
    </row>
    <row r="14" spans="2:12" x14ac:dyDescent="0.25">
      <c r="B14" s="63" t="s">
        <v>405</v>
      </c>
      <c r="C14" s="170">
        <v>28.764280506572977</v>
      </c>
      <c r="D14" s="64">
        <v>1.5019590851997409</v>
      </c>
      <c r="E14" s="114">
        <v>0.44663083027706346</v>
      </c>
      <c r="F14" s="114">
        <v>0</v>
      </c>
      <c r="G14" s="114">
        <v>0.34083549319067752</v>
      </c>
      <c r="H14" s="114">
        <v>5.5968227415115306E-2</v>
      </c>
      <c r="I14" s="114">
        <v>5.0079307082147924E-2</v>
      </c>
      <c r="J14" s="114">
        <v>7.1751002818496463E-3</v>
      </c>
      <c r="K14" s="114">
        <v>0.90068895824685391</v>
      </c>
      <c r="L14" s="66">
        <v>4.1132940961203686E-2</v>
      </c>
    </row>
    <row r="15" spans="2:12" x14ac:dyDescent="0.25">
      <c r="B15" s="63" t="s">
        <v>384</v>
      </c>
      <c r="C15" s="170">
        <v>61.884070812356853</v>
      </c>
      <c r="D15" s="64">
        <v>0.18732696869297338</v>
      </c>
      <c r="E15" s="114">
        <v>5.7382941333427639E-2</v>
      </c>
      <c r="F15" s="114">
        <v>0</v>
      </c>
      <c r="G15" s="114">
        <v>4.2494552478882147E-2</v>
      </c>
      <c r="H15" s="114">
        <v>6.2515035305599331E-3</v>
      </c>
      <c r="I15" s="114">
        <v>4.4807389165618427E-3</v>
      </c>
      <c r="J15" s="114">
        <v>2.7122202807077565E-3</v>
      </c>
      <c r="K15" s="114">
        <v>0.11332195654013931</v>
      </c>
      <c r="L15" s="66">
        <v>5.1752220400775872E-3</v>
      </c>
    </row>
    <row r="16" spans="2:12" x14ac:dyDescent="0.25">
      <c r="B16" s="63" t="s">
        <v>385</v>
      </c>
      <c r="C16" s="170">
        <v>61.884070812356846</v>
      </c>
      <c r="D16" s="64">
        <v>9.3342591212885767E-2</v>
      </c>
      <c r="E16" s="114">
        <v>2.8593173064461453E-2</v>
      </c>
      <c r="F16" s="114">
        <v>0</v>
      </c>
      <c r="G16" s="114">
        <v>2.1174482609132201E-2</v>
      </c>
      <c r="H16" s="114">
        <v>3.1150428717787535E-3</v>
      </c>
      <c r="I16" s="114">
        <v>2.2326939038115621E-3</v>
      </c>
      <c r="J16" s="114">
        <v>1.3514640775313985E-3</v>
      </c>
      <c r="K16" s="114">
        <v>5.6466856526715369E-2</v>
      </c>
      <c r="L16" s="66">
        <v>2.578745808429872E-3</v>
      </c>
    </row>
    <row r="17" spans="2:12" x14ac:dyDescent="0.25">
      <c r="B17" s="63" t="s">
        <v>151</v>
      </c>
      <c r="C17" s="170">
        <v>16.7208973211374</v>
      </c>
      <c r="D17" s="64">
        <v>0.27909428252161816</v>
      </c>
      <c r="E17" s="114">
        <v>5.6062306608613478E-2</v>
      </c>
      <c r="F17" s="114">
        <v>0</v>
      </c>
      <c r="G17" s="114">
        <v>9.3599365624620512E-2</v>
      </c>
      <c r="H17" s="114">
        <v>9.2527533331859431E-3</v>
      </c>
      <c r="I17" s="114">
        <v>6.6318721156732909E-3</v>
      </c>
      <c r="J17" s="114">
        <v>4.0143151355471508E-3</v>
      </c>
      <c r="K17" s="114">
        <v>0.16956061281764037</v>
      </c>
      <c r="L17" s="66">
        <v>7.7435463291890315E-3</v>
      </c>
    </row>
    <row r="18" spans="2:12" x14ac:dyDescent="0.25">
      <c r="B18" s="63" t="s">
        <v>163</v>
      </c>
      <c r="C18" s="170">
        <v>16.750305238548346</v>
      </c>
      <c r="D18" s="64">
        <v>0.22819007781106615</v>
      </c>
      <c r="E18" s="114">
        <v>6.8510099094429358E-2</v>
      </c>
      <c r="F18" s="114">
        <v>0</v>
      </c>
      <c r="G18" s="114">
        <v>5.0081700697750003E-2</v>
      </c>
      <c r="H18" s="114">
        <v>8.5851413436248379E-3</v>
      </c>
      <c r="I18" s="114">
        <v>7.6818214466967258E-3</v>
      </c>
      <c r="J18" s="114">
        <v>1.1006110595120535E-3</v>
      </c>
      <c r="K18" s="114">
        <v>0.13595937364201297</v>
      </c>
      <c r="L18" s="66">
        <v>6.2090345817322956E-3</v>
      </c>
    </row>
    <row r="19" spans="2:12" x14ac:dyDescent="0.25">
      <c r="B19" s="63" t="s">
        <v>169</v>
      </c>
      <c r="C19" s="170">
        <v>46.072613138578326</v>
      </c>
      <c r="D19" s="64">
        <v>2.9834647950014186</v>
      </c>
      <c r="E19" s="114">
        <v>0.39562112750906803</v>
      </c>
      <c r="F19" s="114">
        <v>0</v>
      </c>
      <c r="G19" s="114">
        <v>1.5363754839514407</v>
      </c>
      <c r="H19" s="114">
        <v>8.9547135215702206E-2</v>
      </c>
      <c r="I19" s="114">
        <v>6.0081521418801027E-2</v>
      </c>
      <c r="J19" s="114">
        <v>5.3419042094443162E-2</v>
      </c>
      <c r="K19" s="114">
        <v>2.1350443101894552</v>
      </c>
      <c r="L19" s="188">
        <v>9.7503861634448394E-2</v>
      </c>
    </row>
    <row r="20" spans="2:12" x14ac:dyDescent="0.25">
      <c r="B20" s="63" t="s">
        <v>386</v>
      </c>
      <c r="C20" s="170">
        <v>19.13808873741435</v>
      </c>
      <c r="D20" s="64">
        <v>0.25832598862382533</v>
      </c>
      <c r="E20" s="114">
        <v>4.1828513090499904E-2</v>
      </c>
      <c r="F20" s="114">
        <v>0</v>
      </c>
      <c r="G20" s="114">
        <v>0.11269205925025669</v>
      </c>
      <c r="H20" s="114">
        <v>8.2003439444605902E-3</v>
      </c>
      <c r="I20" s="114">
        <v>6.7606986741843436E-3</v>
      </c>
      <c r="J20" s="114">
        <v>4.1631193835832327E-3</v>
      </c>
      <c r="K20" s="114">
        <v>0.17364473434298477</v>
      </c>
      <c r="L20" s="66">
        <v>7.9300612498419513E-3</v>
      </c>
    </row>
    <row r="21" spans="2:12" x14ac:dyDescent="0.25">
      <c r="B21" s="63" t="s">
        <v>168</v>
      </c>
      <c r="C21" s="170">
        <v>19.138088737414346</v>
      </c>
      <c r="D21" s="64">
        <v>0.72466977166367241</v>
      </c>
      <c r="E21" s="114">
        <v>0.11733956460131338</v>
      </c>
      <c r="F21" s="114">
        <v>0</v>
      </c>
      <c r="G21" s="114">
        <v>0.31612974474710165</v>
      </c>
      <c r="H21" s="114">
        <v>2.3004039994014576E-2</v>
      </c>
      <c r="I21" s="114">
        <v>1.8965470685345522E-2</v>
      </c>
      <c r="J21" s="114">
        <v>1.1678603415713867E-2</v>
      </c>
      <c r="K21" s="114">
        <v>0.48711742344348902</v>
      </c>
      <c r="L21" s="66">
        <v>2.2245828636197427E-2</v>
      </c>
    </row>
    <row r="22" spans="2:12" x14ac:dyDescent="0.25">
      <c r="B22" s="63" t="s">
        <v>156</v>
      </c>
      <c r="C22" s="170">
        <v>19.138088737414346</v>
      </c>
      <c r="D22" s="64">
        <v>0.31516194808961945</v>
      </c>
      <c r="E22" s="114">
        <v>5.1031472836017493E-2</v>
      </c>
      <c r="F22" s="114">
        <v>0</v>
      </c>
      <c r="G22" s="114">
        <v>0.13748616280052467</v>
      </c>
      <c r="H22" s="114">
        <v>1.0004554270010261E-2</v>
      </c>
      <c r="I22" s="114">
        <v>8.2481633998722301E-3</v>
      </c>
      <c r="J22" s="114">
        <v>5.079074010514547E-3</v>
      </c>
      <c r="K22" s="114">
        <v>0.2118494273169392</v>
      </c>
      <c r="L22" s="66">
        <v>9.6748049442660182E-3</v>
      </c>
    </row>
    <row r="23" spans="2:12" x14ac:dyDescent="0.25">
      <c r="B23" s="63" t="s">
        <v>161</v>
      </c>
      <c r="C23" s="170">
        <v>47.811353002963301</v>
      </c>
      <c r="D23" s="64">
        <v>0.22459567595900301</v>
      </c>
      <c r="E23" s="114">
        <v>3.8540584188631544E-2</v>
      </c>
      <c r="F23" s="114">
        <v>0</v>
      </c>
      <c r="G23" s="114">
        <v>9.2296803220283233E-2</v>
      </c>
      <c r="H23" s="114">
        <v>3.5497473391634419E-3</v>
      </c>
      <c r="I23" s="114">
        <v>3.3810308126373534E-3</v>
      </c>
      <c r="J23" s="114">
        <v>3.748246853987329E-3</v>
      </c>
      <c r="K23" s="114">
        <v>0.14151641241470289</v>
      </c>
      <c r="L23" s="66">
        <v>6.4628151412287607E-3</v>
      </c>
    </row>
    <row r="24" spans="2:12" x14ac:dyDescent="0.25">
      <c r="B24" s="63" t="s">
        <v>148</v>
      </c>
      <c r="C24" s="170">
        <v>9.924626591715727</v>
      </c>
      <c r="D24" s="64">
        <v>0.27236823672143945</v>
      </c>
      <c r="E24" s="114">
        <v>6.764488511934183E-2</v>
      </c>
      <c r="F24" s="114">
        <v>0</v>
      </c>
      <c r="G24" s="114">
        <v>6.4433830750632429E-2</v>
      </c>
      <c r="H24" s="114">
        <v>1.2326051208580146E-2</v>
      </c>
      <c r="I24" s="114">
        <v>1.0731032324595848E-2</v>
      </c>
      <c r="J24" s="114">
        <v>1.580193934762555E-3</v>
      </c>
      <c r="K24" s="114">
        <v>0.15671599333791283</v>
      </c>
      <c r="L24" s="66">
        <v>7.1569542877398494E-3</v>
      </c>
    </row>
    <row r="25" spans="2:12" x14ac:dyDescent="0.25">
      <c r="B25" s="63" t="s">
        <v>149</v>
      </c>
      <c r="C25" s="170">
        <v>19.358567054265162</v>
      </c>
      <c r="D25" s="64">
        <v>7.4699683015577421</v>
      </c>
      <c r="E25" s="114">
        <v>2.2427279638148607</v>
      </c>
      <c r="F25" s="114">
        <v>0</v>
      </c>
      <c r="G25" s="114">
        <v>1.6394609278762966</v>
      </c>
      <c r="H25" s="114">
        <v>0.28104085119059619</v>
      </c>
      <c r="I25" s="114">
        <v>0.25147001681888281</v>
      </c>
      <c r="J25" s="114">
        <v>3.6029304191333315E-2</v>
      </c>
      <c r="K25" s="114">
        <v>4.4507290638919699</v>
      </c>
      <c r="L25" s="188">
        <v>0.20325726672137898</v>
      </c>
    </row>
    <row r="26" spans="2:12" x14ac:dyDescent="0.25">
      <c r="B26" s="63" t="s">
        <v>134</v>
      </c>
      <c r="C26" s="170">
        <v>28.764280506572973</v>
      </c>
      <c r="D26" s="64">
        <v>0.97517289448356592</v>
      </c>
      <c r="E26" s="114">
        <v>0.28998278569549774</v>
      </c>
      <c r="F26" s="114">
        <v>0</v>
      </c>
      <c r="G26" s="114">
        <v>0.22129333462721149</v>
      </c>
      <c r="H26" s="114">
        <v>3.6338338950327828E-2</v>
      </c>
      <c r="I26" s="114">
        <v>3.2514855645708218E-2</v>
      </c>
      <c r="J26" s="114">
        <v>4.6585578655297839E-3</v>
      </c>
      <c r="K26" s="114">
        <v>0.58478787278427502</v>
      </c>
      <c r="L26" s="66">
        <v>2.6706272821289467E-2</v>
      </c>
    </row>
    <row r="27" spans="2:12" x14ac:dyDescent="0.25">
      <c r="B27" s="63" t="s">
        <v>135</v>
      </c>
      <c r="C27" s="170">
        <v>53.331961462221663</v>
      </c>
      <c r="D27" s="64">
        <v>0.18872184801410885</v>
      </c>
      <c r="E27" s="114">
        <v>2.7315925474035715E-2</v>
      </c>
      <c r="F27" s="114">
        <v>0</v>
      </c>
      <c r="G27" s="114">
        <v>9.3799235366874067E-2</v>
      </c>
      <c r="H27" s="114">
        <v>5.6656446251686773E-3</v>
      </c>
      <c r="I27" s="114">
        <v>4.6078674963492506E-3</v>
      </c>
      <c r="J27" s="114">
        <v>2.8763128862987495E-3</v>
      </c>
      <c r="K27" s="114">
        <v>0.13426498584872645</v>
      </c>
      <c r="L27" s="66">
        <v>6.1316547577336799E-3</v>
      </c>
    </row>
    <row r="28" spans="2:12" x14ac:dyDescent="0.25">
      <c r="B28" s="169" t="s">
        <v>13</v>
      </c>
      <c r="C28" s="167">
        <v>28.216782632528336</v>
      </c>
      <c r="D28" s="171">
        <v>33.950407678046247</v>
      </c>
      <c r="E28" s="167">
        <v>7.0130623737216071</v>
      </c>
      <c r="F28" s="167">
        <v>0</v>
      </c>
      <c r="G28" s="167">
        <v>12.402890957591381</v>
      </c>
      <c r="H28" s="167">
        <v>1.1274402872256677</v>
      </c>
      <c r="I28" s="167">
        <v>0.92388455744213782</v>
      </c>
      <c r="J28" s="167">
        <v>0.42974492033458533</v>
      </c>
      <c r="K28" s="167">
        <v>21.897023096315376</v>
      </c>
      <c r="L28" s="172">
        <v>1</v>
      </c>
    </row>
    <row r="29" spans="2:12" x14ac:dyDescent="0.25">
      <c r="B29" s="169" t="s">
        <v>390</v>
      </c>
      <c r="C29" s="167"/>
      <c r="D29" s="172"/>
      <c r="E29" s="172">
        <v>0.32027469409308423</v>
      </c>
      <c r="F29" s="172">
        <v>0</v>
      </c>
      <c r="G29" s="172">
        <v>0.56641904714793956</v>
      </c>
      <c r="H29" s="172">
        <v>5.1488290543721567E-2</v>
      </c>
      <c r="I29" s="172">
        <v>4.2192244734746635E-2</v>
      </c>
      <c r="J29" s="172">
        <v>1.9625723480508121E-2</v>
      </c>
      <c r="K29" s="172">
        <v>1</v>
      </c>
      <c r="L29" s="172"/>
    </row>
    <row r="31" spans="2:12" x14ac:dyDescent="0.25">
      <c r="B31" s="185"/>
      <c r="L31" s="23"/>
    </row>
  </sheetData>
  <conditionalFormatting sqref="E4:J27">
    <cfRule type="top10" dxfId="2" priority="1" rank="10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L31"/>
  <sheetViews>
    <sheetView zoomScale="80" zoomScaleNormal="80" workbookViewId="0">
      <selection activeCell="B1" sqref="B1"/>
    </sheetView>
  </sheetViews>
  <sheetFormatPr defaultRowHeight="15" x14ac:dyDescent="0.25"/>
  <cols>
    <col min="1" max="1" width="9.140625" style="120"/>
    <col min="2" max="2" width="41.42578125" style="120" bestFit="1" customWidth="1"/>
    <col min="3" max="4" width="13.140625" style="120" bestFit="1" customWidth="1"/>
    <col min="5" max="7" width="12.7109375" style="120" bestFit="1" customWidth="1"/>
    <col min="8" max="8" width="14.5703125" style="120" bestFit="1" customWidth="1"/>
    <col min="9" max="9" width="13.140625" style="120" bestFit="1" customWidth="1"/>
    <col min="10" max="10" width="14.42578125" style="120" bestFit="1" customWidth="1"/>
    <col min="11" max="11" width="10.5703125" style="120" bestFit="1" customWidth="1"/>
    <col min="12" max="12" width="13.140625" style="120" bestFit="1" customWidth="1"/>
    <col min="13" max="16384" width="9.140625" style="120"/>
  </cols>
  <sheetData>
    <row r="1" spans="2:12" ht="15.75" x14ac:dyDescent="0.25">
      <c r="B1" s="197" t="s">
        <v>430</v>
      </c>
    </row>
    <row r="2" spans="2:12" x14ac:dyDescent="0.25">
      <c r="B2" s="61"/>
      <c r="C2" s="62"/>
      <c r="D2" s="62"/>
      <c r="E2" s="167" t="s">
        <v>415</v>
      </c>
      <c r="F2" s="167" t="s">
        <v>415</v>
      </c>
      <c r="G2" s="167" t="s">
        <v>415</v>
      </c>
      <c r="H2" s="167" t="s">
        <v>415</v>
      </c>
      <c r="I2" s="167" t="s">
        <v>415</v>
      </c>
      <c r="J2" s="167" t="s">
        <v>415</v>
      </c>
      <c r="K2" s="167"/>
      <c r="L2" s="62"/>
    </row>
    <row r="3" spans="2:12" ht="45" x14ac:dyDescent="0.25">
      <c r="B3" s="169" t="s">
        <v>242</v>
      </c>
      <c r="C3" s="167" t="s">
        <v>406</v>
      </c>
      <c r="D3" s="167" t="s">
        <v>407</v>
      </c>
      <c r="E3" s="167" t="s">
        <v>408</v>
      </c>
      <c r="F3" s="167" t="s">
        <v>409</v>
      </c>
      <c r="G3" s="167" t="s">
        <v>410</v>
      </c>
      <c r="H3" s="167" t="s">
        <v>411</v>
      </c>
      <c r="I3" s="167" t="s">
        <v>412</v>
      </c>
      <c r="J3" s="167" t="s">
        <v>413</v>
      </c>
      <c r="K3" s="167" t="s">
        <v>414</v>
      </c>
      <c r="L3" s="167" t="s">
        <v>390</v>
      </c>
    </row>
    <row r="4" spans="2:12" x14ac:dyDescent="0.25">
      <c r="B4" s="63" t="s">
        <v>145</v>
      </c>
      <c r="C4" s="170">
        <v>32.596728395836969</v>
      </c>
      <c r="D4" s="64">
        <v>7.7792389904461121</v>
      </c>
      <c r="E4" s="114">
        <v>0</v>
      </c>
      <c r="F4" s="114">
        <v>1.0263898463621131</v>
      </c>
      <c r="G4" s="114">
        <v>3.3972980246296989</v>
      </c>
      <c r="H4" s="114">
        <v>0</v>
      </c>
      <c r="I4" s="114">
        <v>0</v>
      </c>
      <c r="J4" s="114">
        <v>0.38363205170595543</v>
      </c>
      <c r="K4" s="114">
        <v>4.8073199226977676</v>
      </c>
      <c r="L4" s="188">
        <v>0.24289486779906699</v>
      </c>
    </row>
    <row r="5" spans="2:12" x14ac:dyDescent="0.25">
      <c r="B5" s="63" t="s">
        <v>146</v>
      </c>
      <c r="C5" s="170">
        <v>86.160015107875537</v>
      </c>
      <c r="D5" s="64">
        <v>1.4608859749625516</v>
      </c>
      <c r="E5" s="114">
        <v>0.32612340745445523</v>
      </c>
      <c r="F5" s="114">
        <v>0</v>
      </c>
      <c r="G5" s="114">
        <v>0.56175684738887521</v>
      </c>
      <c r="H5" s="114">
        <v>4.6055560814762031E-2</v>
      </c>
      <c r="I5" s="114">
        <v>3.1324212372614464E-2</v>
      </c>
      <c r="J5" s="114">
        <v>2.7474289779574695E-2</v>
      </c>
      <c r="K5" s="114">
        <v>0.99273431781028165</v>
      </c>
      <c r="L5" s="66">
        <v>5.0158939858699514E-2</v>
      </c>
    </row>
    <row r="6" spans="2:12" x14ac:dyDescent="0.25">
      <c r="B6" s="63" t="s">
        <v>147</v>
      </c>
      <c r="C6" s="170">
        <v>46.072613138578326</v>
      </c>
      <c r="D6" s="64">
        <v>2.4511350345677929</v>
      </c>
      <c r="E6" s="114">
        <v>0.32503175759854336</v>
      </c>
      <c r="F6" s="114">
        <v>0</v>
      </c>
      <c r="G6" s="114">
        <v>1.26224508540334</v>
      </c>
      <c r="H6" s="114">
        <v>7.3569535910103664E-2</v>
      </c>
      <c r="I6" s="114">
        <v>4.9361374173576715E-2</v>
      </c>
      <c r="J6" s="114">
        <v>4.388765900979201E-2</v>
      </c>
      <c r="K6" s="114">
        <v>1.7540954120953558</v>
      </c>
      <c r="L6" s="188">
        <v>8.8627505570454096E-2</v>
      </c>
    </row>
    <row r="7" spans="2:12" x14ac:dyDescent="0.25">
      <c r="B7" s="63" t="s">
        <v>383</v>
      </c>
      <c r="C7" s="170">
        <v>45.5323388211524</v>
      </c>
      <c r="D7" s="64">
        <v>2.3812148087887599</v>
      </c>
      <c r="E7" s="114">
        <v>0</v>
      </c>
      <c r="F7" s="114">
        <v>0.28554282939550457</v>
      </c>
      <c r="G7" s="114">
        <v>1.1784307244893841</v>
      </c>
      <c r="H7" s="114">
        <v>0</v>
      </c>
      <c r="I7" s="114">
        <v>0</v>
      </c>
      <c r="J7" s="114">
        <v>7.0555688107536291E-2</v>
      </c>
      <c r="K7" s="114">
        <v>1.534529241992425</v>
      </c>
      <c r="L7" s="66">
        <v>7.7533695148456996E-2</v>
      </c>
    </row>
    <row r="8" spans="2:12" x14ac:dyDescent="0.25">
      <c r="B8" s="63" t="s">
        <v>142</v>
      </c>
      <c r="C8" s="170">
        <v>31.948979637419797</v>
      </c>
      <c r="D8" s="64">
        <v>0.93941266735627116</v>
      </c>
      <c r="E8" s="114">
        <v>0</v>
      </c>
      <c r="F8" s="114">
        <v>0.2309352966244532</v>
      </c>
      <c r="G8" s="114">
        <v>5.1960441740502003E-2</v>
      </c>
      <c r="H8" s="114">
        <v>0</v>
      </c>
      <c r="I8" s="114">
        <v>0</v>
      </c>
      <c r="J8" s="114">
        <v>2.5018143281932845E-2</v>
      </c>
      <c r="K8" s="114">
        <v>0.30791388164688804</v>
      </c>
      <c r="L8" s="66">
        <v>1.5557670964021768E-2</v>
      </c>
    </row>
    <row r="9" spans="2:12" x14ac:dyDescent="0.25">
      <c r="B9" s="63" t="s">
        <v>157</v>
      </c>
      <c r="C9" s="170">
        <v>46.072613138578333</v>
      </c>
      <c r="D9" s="64">
        <v>1.5188758674674467</v>
      </c>
      <c r="E9" s="114">
        <v>0.20140991247510251</v>
      </c>
      <c r="F9" s="114">
        <v>0</v>
      </c>
      <c r="G9" s="114">
        <v>0.78216563837192976</v>
      </c>
      <c r="H9" s="114">
        <v>0</v>
      </c>
      <c r="I9" s="114">
        <v>0</v>
      </c>
      <c r="J9" s="114">
        <v>5.6301478523238788E-2</v>
      </c>
      <c r="K9" s="114">
        <v>1.039877029370271</v>
      </c>
      <c r="L9" s="66">
        <v>5.2540874673977472E-2</v>
      </c>
    </row>
    <row r="10" spans="2:12" x14ac:dyDescent="0.25">
      <c r="B10" s="63" t="s">
        <v>138</v>
      </c>
      <c r="C10" s="170">
        <v>9.0137177781909585</v>
      </c>
      <c r="D10" s="64">
        <v>0.1773353664790365</v>
      </c>
      <c r="E10" s="114">
        <v>0</v>
      </c>
      <c r="F10" s="114">
        <v>0</v>
      </c>
      <c r="G10" s="114">
        <v>4.1572446065346214E-2</v>
      </c>
      <c r="H10" s="114">
        <v>0</v>
      </c>
      <c r="I10" s="114">
        <v>0</v>
      </c>
      <c r="J10" s="114">
        <v>1.524918405693825E-2</v>
      </c>
      <c r="K10" s="114">
        <v>5.6821630122284465E-2</v>
      </c>
      <c r="L10" s="66">
        <v>2.8709723002863E-3</v>
      </c>
    </row>
    <row r="11" spans="2:12" x14ac:dyDescent="0.25">
      <c r="B11" s="63" t="s">
        <v>139</v>
      </c>
      <c r="C11" s="170">
        <v>15.032746426127686</v>
      </c>
      <c r="D11" s="64">
        <v>0.80927288887828353</v>
      </c>
      <c r="E11" s="114">
        <v>0</v>
      </c>
      <c r="F11" s="114">
        <v>0</v>
      </c>
      <c r="G11" s="114">
        <v>0.18971654776497426</v>
      </c>
      <c r="H11" s="114">
        <v>0</v>
      </c>
      <c r="I11" s="114">
        <v>0</v>
      </c>
      <c r="J11" s="114">
        <v>6.958990459612531E-2</v>
      </c>
      <c r="K11" s="114">
        <v>0.25930645236109956</v>
      </c>
      <c r="L11" s="66">
        <v>1.3101729753477467E-2</v>
      </c>
    </row>
    <row r="12" spans="2:12" x14ac:dyDescent="0.25">
      <c r="B12" s="63" t="s">
        <v>140</v>
      </c>
      <c r="C12" s="170">
        <v>28.757514788272207</v>
      </c>
      <c r="D12" s="64">
        <v>0.55118061838834964</v>
      </c>
      <c r="E12" s="114">
        <v>0</v>
      </c>
      <c r="F12" s="114">
        <v>8.1074252519676746E-2</v>
      </c>
      <c r="G12" s="114">
        <v>0.13351376904304232</v>
      </c>
      <c r="H12" s="114">
        <v>0</v>
      </c>
      <c r="I12" s="114">
        <v>0</v>
      </c>
      <c r="J12" s="114">
        <v>3.4401560216709974E-2</v>
      </c>
      <c r="K12" s="114">
        <v>0.24898958177942904</v>
      </c>
      <c r="L12" s="66">
        <v>1.2580459075359445E-2</v>
      </c>
    </row>
    <row r="13" spans="2:12" x14ac:dyDescent="0.25">
      <c r="B13" s="63" t="s">
        <v>141</v>
      </c>
      <c r="C13" s="170">
        <v>15.032746426127686</v>
      </c>
      <c r="D13" s="64">
        <v>0.17949299515896186</v>
      </c>
      <c r="E13" s="114">
        <v>0</v>
      </c>
      <c r="F13" s="114">
        <v>0</v>
      </c>
      <c r="G13" s="114">
        <v>4.2078255502607242E-2</v>
      </c>
      <c r="H13" s="114">
        <v>0</v>
      </c>
      <c r="I13" s="114">
        <v>0</v>
      </c>
      <c r="J13" s="114">
        <v>1.5434719957193078E-2</v>
      </c>
      <c r="K13" s="114">
        <v>5.7512975459800317E-2</v>
      </c>
      <c r="L13" s="66">
        <v>2.905903246647194E-3</v>
      </c>
    </row>
    <row r="14" spans="2:12" x14ac:dyDescent="0.25">
      <c r="B14" s="63" t="s">
        <v>405</v>
      </c>
      <c r="C14" s="170">
        <v>28.764280506572977</v>
      </c>
      <c r="D14" s="64">
        <v>1.5019590851997409</v>
      </c>
      <c r="E14" s="114">
        <v>0</v>
      </c>
      <c r="F14" s="114">
        <v>0.36353672231854006</v>
      </c>
      <c r="G14" s="114">
        <v>0.34083549319067752</v>
      </c>
      <c r="H14" s="114">
        <v>6.4179405523876909E-2</v>
      </c>
      <c r="I14" s="114">
        <v>0</v>
      </c>
      <c r="J14" s="114">
        <v>8.2891639115638266E-3</v>
      </c>
      <c r="K14" s="114">
        <v>0.77684078494465836</v>
      </c>
      <c r="L14" s="66">
        <v>3.9250693274885472E-2</v>
      </c>
    </row>
    <row r="15" spans="2:12" x14ac:dyDescent="0.25">
      <c r="B15" s="63" t="s">
        <v>384</v>
      </c>
      <c r="C15" s="170">
        <v>61.884070812356853</v>
      </c>
      <c r="D15" s="64">
        <v>0.18732696869297338</v>
      </c>
      <c r="E15" s="114">
        <v>0</v>
      </c>
      <c r="F15" s="114">
        <v>5.0335913450375129E-2</v>
      </c>
      <c r="G15" s="114">
        <v>4.2494552478882147E-2</v>
      </c>
      <c r="H15" s="114">
        <v>6.9876576366304901E-3</v>
      </c>
      <c r="I15" s="114">
        <v>0</v>
      </c>
      <c r="J15" s="114">
        <v>3.0314161789682516E-3</v>
      </c>
      <c r="K15" s="114">
        <v>0.10284953974485603</v>
      </c>
      <c r="L15" s="66">
        <v>5.1965805815358595E-3</v>
      </c>
    </row>
    <row r="16" spans="2:12" x14ac:dyDescent="0.25">
      <c r="B16" s="63" t="s">
        <v>385</v>
      </c>
      <c r="C16" s="170">
        <v>61.884070812356846</v>
      </c>
      <c r="D16" s="64">
        <v>9.3342591212885767E-2</v>
      </c>
      <c r="E16" s="114">
        <v>0</v>
      </c>
      <c r="F16" s="114">
        <v>2.5081730758299527E-2</v>
      </c>
      <c r="G16" s="114">
        <v>2.1174482609132201E-2</v>
      </c>
      <c r="H16" s="114">
        <v>3.4818588848283946E-3</v>
      </c>
      <c r="I16" s="114">
        <v>0</v>
      </c>
      <c r="J16" s="114">
        <v>1.5105152406182905E-3</v>
      </c>
      <c r="K16" s="114">
        <v>5.1248587492878417E-2</v>
      </c>
      <c r="L16" s="66">
        <v>2.5893884917453243E-3</v>
      </c>
    </row>
    <row r="17" spans="2:12" x14ac:dyDescent="0.25">
      <c r="B17" s="63" t="s">
        <v>151</v>
      </c>
      <c r="C17" s="170">
        <v>16.7208973211374</v>
      </c>
      <c r="D17" s="64">
        <v>0.27909428252161816</v>
      </c>
      <c r="E17" s="114">
        <v>0</v>
      </c>
      <c r="F17" s="114">
        <v>4.5632110030266786E-2</v>
      </c>
      <c r="G17" s="114">
        <v>9.3599365624620512E-2</v>
      </c>
      <c r="H17" s="114">
        <v>0</v>
      </c>
      <c r="I17" s="114">
        <v>0</v>
      </c>
      <c r="J17" s="114">
        <v>1.3105407672131714E-2</v>
      </c>
      <c r="K17" s="114">
        <v>0.15233688332701903</v>
      </c>
      <c r="L17" s="66">
        <v>7.6969803823402532E-3</v>
      </c>
    </row>
    <row r="18" spans="2:12" x14ac:dyDescent="0.25">
      <c r="B18" s="63" t="s">
        <v>163</v>
      </c>
      <c r="C18" s="170">
        <v>16.750305238548346</v>
      </c>
      <c r="D18" s="64">
        <v>0.22819007781106615</v>
      </c>
      <c r="E18" s="114">
        <v>0</v>
      </c>
      <c r="F18" s="114">
        <v>5.5764034146628561E-2</v>
      </c>
      <c r="G18" s="114">
        <v>5.0081700697750003E-2</v>
      </c>
      <c r="H18" s="114">
        <v>0</v>
      </c>
      <c r="I18" s="114">
        <v>0</v>
      </c>
      <c r="J18" s="114">
        <v>7.9468797619574073E-3</v>
      </c>
      <c r="K18" s="114">
        <v>0.11379261460633597</v>
      </c>
      <c r="L18" s="66">
        <v>5.7494908859332507E-3</v>
      </c>
    </row>
    <row r="19" spans="2:12" x14ac:dyDescent="0.25">
      <c r="B19" s="63" t="s">
        <v>169</v>
      </c>
      <c r="C19" s="170">
        <v>46.072613138578326</v>
      </c>
      <c r="D19" s="64">
        <v>2.9834647950014186</v>
      </c>
      <c r="E19" s="114">
        <v>0.39562112750906803</v>
      </c>
      <c r="F19" s="114">
        <v>0</v>
      </c>
      <c r="G19" s="114">
        <v>1.5363754839514407</v>
      </c>
      <c r="H19" s="114">
        <v>8.9547135215702206E-2</v>
      </c>
      <c r="I19" s="114">
        <v>0</v>
      </c>
      <c r="J19" s="114">
        <v>5.3419042094443162E-2</v>
      </c>
      <c r="K19" s="114">
        <v>2.0749627887706543</v>
      </c>
      <c r="L19" s="188">
        <v>0.10483966542081068</v>
      </c>
    </row>
    <row r="20" spans="2:12" x14ac:dyDescent="0.25">
      <c r="B20" s="63" t="s">
        <v>386</v>
      </c>
      <c r="C20" s="170">
        <v>19.13808873741435</v>
      </c>
      <c r="D20" s="64">
        <v>0.25832598862382533</v>
      </c>
      <c r="E20" s="114">
        <v>0</v>
      </c>
      <c r="F20" s="114">
        <v>3.4046464143430148E-2</v>
      </c>
      <c r="G20" s="114">
        <v>0.11269205925025669</v>
      </c>
      <c r="H20" s="114">
        <v>0</v>
      </c>
      <c r="I20" s="114">
        <v>0</v>
      </c>
      <c r="J20" s="114">
        <v>1.2028203951125013E-2</v>
      </c>
      <c r="K20" s="114">
        <v>0.15876672734481184</v>
      </c>
      <c r="L20" s="66">
        <v>8.0218549772879452E-3</v>
      </c>
    </row>
    <row r="21" spans="2:12" x14ac:dyDescent="0.25">
      <c r="B21" s="63" t="s">
        <v>168</v>
      </c>
      <c r="C21" s="170">
        <v>19.138088737414346</v>
      </c>
      <c r="D21" s="64">
        <v>0.72466977166367241</v>
      </c>
      <c r="E21" s="114">
        <v>0</v>
      </c>
      <c r="F21" s="114">
        <v>9.5508947931301602E-2</v>
      </c>
      <c r="G21" s="114">
        <v>0.31612974474710165</v>
      </c>
      <c r="H21" s="114">
        <v>0</v>
      </c>
      <c r="I21" s="114">
        <v>0</v>
      </c>
      <c r="J21" s="114">
        <v>3.3742156014657854E-2</v>
      </c>
      <c r="K21" s="114">
        <v>0.4453808486930611</v>
      </c>
      <c r="L21" s="66">
        <v>2.2503333271572359E-2</v>
      </c>
    </row>
    <row r="22" spans="2:12" x14ac:dyDescent="0.25">
      <c r="B22" s="63" t="s">
        <v>156</v>
      </c>
      <c r="C22" s="170">
        <v>19.138088737414346</v>
      </c>
      <c r="D22" s="64">
        <v>0.31516194808961945</v>
      </c>
      <c r="E22" s="114">
        <v>0</v>
      </c>
      <c r="F22" s="114">
        <v>4.1537245331642138E-2</v>
      </c>
      <c r="G22" s="114">
        <v>0.13748616280052467</v>
      </c>
      <c r="H22" s="114">
        <v>0</v>
      </c>
      <c r="I22" s="114">
        <v>0</v>
      </c>
      <c r="J22" s="114">
        <v>1.4674606335392882E-2</v>
      </c>
      <c r="K22" s="114">
        <v>0.19369801446755969</v>
      </c>
      <c r="L22" s="66">
        <v>9.7867947990940406E-3</v>
      </c>
    </row>
    <row r="23" spans="2:12" x14ac:dyDescent="0.25">
      <c r="B23" s="63" t="s">
        <v>161</v>
      </c>
      <c r="C23" s="170">
        <v>47.811353002963301</v>
      </c>
      <c r="D23" s="64">
        <v>0.22459567595900301</v>
      </c>
      <c r="E23" s="114">
        <v>3.8540584188631544E-2</v>
      </c>
      <c r="F23" s="114">
        <v>0</v>
      </c>
      <c r="G23" s="114">
        <v>9.2296803220283233E-2</v>
      </c>
      <c r="H23" s="114">
        <v>3.5497473391634419E-3</v>
      </c>
      <c r="I23" s="114">
        <v>3.3810308126373534E-3</v>
      </c>
      <c r="J23" s="114">
        <v>3.748246853987329E-3</v>
      </c>
      <c r="K23" s="114">
        <v>0.14151641241470289</v>
      </c>
      <c r="L23" s="66">
        <v>7.1502647707244226E-3</v>
      </c>
    </row>
    <row r="24" spans="2:12" x14ac:dyDescent="0.25">
      <c r="B24" s="63" t="s">
        <v>148</v>
      </c>
      <c r="C24" s="170">
        <v>9.924626591715727</v>
      </c>
      <c r="D24" s="64">
        <v>0.27236823672143945</v>
      </c>
      <c r="E24" s="114">
        <v>0</v>
      </c>
      <c r="F24" s="114">
        <v>5.1246125090410481E-2</v>
      </c>
      <c r="G24" s="114">
        <v>6.4433830750632429E-2</v>
      </c>
      <c r="H24" s="114">
        <v>0</v>
      </c>
      <c r="I24" s="114">
        <v>0</v>
      </c>
      <c r="J24" s="114">
        <v>1.1409672010473623E-2</v>
      </c>
      <c r="K24" s="114">
        <v>0.12708962785151653</v>
      </c>
      <c r="L24" s="66">
        <v>6.4213363895081598E-3</v>
      </c>
    </row>
    <row r="25" spans="2:12" x14ac:dyDescent="0.25">
      <c r="B25" s="63" t="s">
        <v>149</v>
      </c>
      <c r="C25" s="170">
        <v>19.358567054265162</v>
      </c>
      <c r="D25" s="64">
        <v>7.4699683015577421</v>
      </c>
      <c r="E25" s="114">
        <v>0</v>
      </c>
      <c r="F25" s="114">
        <v>1.8254762496167469</v>
      </c>
      <c r="G25" s="114">
        <v>1.6394609278762966</v>
      </c>
      <c r="H25" s="114">
        <v>0</v>
      </c>
      <c r="I25" s="114">
        <v>0</v>
      </c>
      <c r="J25" s="114">
        <v>0.26014689371052813</v>
      </c>
      <c r="K25" s="114">
        <v>3.7250840712035713</v>
      </c>
      <c r="L25" s="188">
        <v>0.18821376932776396</v>
      </c>
    </row>
    <row r="26" spans="2:12" x14ac:dyDescent="0.25">
      <c r="B26" s="63" t="s">
        <v>134</v>
      </c>
      <c r="C26" s="170">
        <v>28.764280506572973</v>
      </c>
      <c r="D26" s="64">
        <v>0.97517289448356592</v>
      </c>
      <c r="E26" s="114">
        <v>0.28998278569549774</v>
      </c>
      <c r="F26" s="114">
        <v>0</v>
      </c>
      <c r="G26" s="114">
        <v>0.22129333462721149</v>
      </c>
      <c r="H26" s="114">
        <v>0</v>
      </c>
      <c r="I26" s="114">
        <v>0</v>
      </c>
      <c r="J26" s="114">
        <v>2.9115986659561142E-2</v>
      </c>
      <c r="K26" s="114">
        <v>0.54039210698227036</v>
      </c>
      <c r="L26" s="66">
        <v>2.7303876483314702E-2</v>
      </c>
    </row>
    <row r="27" spans="2:12" x14ac:dyDescent="0.25">
      <c r="B27" s="63" t="s">
        <v>135</v>
      </c>
      <c r="C27" s="170">
        <v>53.331961462221663</v>
      </c>
      <c r="D27" s="64">
        <v>0.18872184801410885</v>
      </c>
      <c r="E27" s="114">
        <v>2.7315925474035715E-2</v>
      </c>
      <c r="F27" s="114">
        <v>0</v>
      </c>
      <c r="G27" s="114">
        <v>9.3799235366874067E-2</v>
      </c>
      <c r="H27" s="114">
        <v>0</v>
      </c>
      <c r="I27" s="114">
        <v>0</v>
      </c>
      <c r="J27" s="114">
        <v>7.5977122462337751E-3</v>
      </c>
      <c r="K27" s="114">
        <v>0.12871287308714355</v>
      </c>
      <c r="L27" s="66">
        <v>6.5033525530365129E-3</v>
      </c>
    </row>
    <row r="28" spans="2:12" x14ac:dyDescent="0.25">
      <c r="B28" s="169" t="s">
        <v>13</v>
      </c>
      <c r="C28" s="167">
        <v>28.216782632528336</v>
      </c>
      <c r="D28" s="171">
        <v>33.950407678046247</v>
      </c>
      <c r="E28" s="167">
        <v>1.6040255003953339</v>
      </c>
      <c r="F28" s="167">
        <v>4.2121077677193881</v>
      </c>
      <c r="G28" s="167">
        <v>12.402890957591381</v>
      </c>
      <c r="H28" s="167">
        <v>0.28737090132506715</v>
      </c>
      <c r="I28" s="167">
        <v>8.4066617358828533E-2</v>
      </c>
      <c r="J28" s="167">
        <v>1.2013105818766392</v>
      </c>
      <c r="K28" s="167">
        <v>19.791772326266639</v>
      </c>
      <c r="L28" s="172">
        <v>1</v>
      </c>
    </row>
    <row r="29" spans="2:12" x14ac:dyDescent="0.25">
      <c r="B29" s="169" t="s">
        <v>390</v>
      </c>
      <c r="C29" s="167"/>
      <c r="D29" s="172"/>
      <c r="E29" s="172">
        <v>8.1045066300937205E-2</v>
      </c>
      <c r="F29" s="172">
        <v>0.21282115104614921</v>
      </c>
      <c r="G29" s="172">
        <v>0.6266690396964042</v>
      </c>
      <c r="H29" s="172">
        <v>1.4519715394244053E-2</v>
      </c>
      <c r="I29" s="172">
        <v>4.2475537800755504E-3</v>
      </c>
      <c r="J29" s="172">
        <v>6.0697473782189815E-2</v>
      </c>
      <c r="K29" s="172">
        <v>1</v>
      </c>
      <c r="L29" s="172"/>
    </row>
    <row r="31" spans="2:12" x14ac:dyDescent="0.25">
      <c r="B31" s="185"/>
      <c r="L31" s="23"/>
    </row>
  </sheetData>
  <conditionalFormatting sqref="E4:J27">
    <cfRule type="top10" dxfId="1" priority="1" rank="1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G82"/>
  <sheetViews>
    <sheetView zoomScale="80" zoomScaleNormal="80" workbookViewId="0">
      <pane xSplit="1" ySplit="1" topLeftCell="B2" activePane="bottomRight" state="frozen"/>
      <selection activeCell="B43" sqref="B43"/>
      <selection pane="topRight" activeCell="B43" sqref="B43"/>
      <selection pane="bottomLeft" activeCell="B43" sqref="B43"/>
      <selection pane="bottomRight" activeCell="B43" sqref="B43"/>
    </sheetView>
  </sheetViews>
  <sheetFormatPr defaultRowHeight="15" x14ac:dyDescent="0.25"/>
  <cols>
    <col min="1" max="1" width="4.7109375" customWidth="1"/>
    <col min="2" max="2" width="9.85546875" style="41" bestFit="1" customWidth="1"/>
    <col min="3" max="3" width="9.85546875" style="42" customWidth="1"/>
    <col min="4" max="4" width="12" style="43" bestFit="1" customWidth="1"/>
    <col min="5" max="5" width="71" style="44" customWidth="1"/>
    <col min="6" max="7" width="14.7109375" style="45" customWidth="1"/>
  </cols>
  <sheetData>
    <row r="1" spans="2:7" x14ac:dyDescent="0.25">
      <c r="B1" s="189" t="s">
        <v>417</v>
      </c>
      <c r="C1" s="24"/>
      <c r="D1" s="25"/>
      <c r="E1" s="26"/>
      <c r="F1" s="25"/>
      <c r="G1" s="25"/>
    </row>
    <row r="2" spans="2:7" ht="51.75" x14ac:dyDescent="0.25">
      <c r="B2" s="27" t="s">
        <v>61</v>
      </c>
      <c r="C2" s="28" t="s">
        <v>65</v>
      </c>
      <c r="D2" s="28" t="s">
        <v>66</v>
      </c>
      <c r="E2" s="29" t="s">
        <v>1</v>
      </c>
      <c r="F2" s="30" t="s">
        <v>124</v>
      </c>
      <c r="G2" s="30" t="s">
        <v>68</v>
      </c>
    </row>
    <row r="3" spans="2:7" x14ac:dyDescent="0.25">
      <c r="B3" s="31" t="s">
        <v>15</v>
      </c>
      <c r="C3" s="32" t="s">
        <v>70</v>
      </c>
      <c r="D3" s="33"/>
      <c r="E3" s="34" t="s">
        <v>16</v>
      </c>
      <c r="F3" s="35"/>
      <c r="G3" s="35"/>
    </row>
    <row r="4" spans="2:7" x14ac:dyDescent="0.25">
      <c r="B4" s="31" t="s">
        <v>17</v>
      </c>
      <c r="C4" s="32" t="s">
        <v>71</v>
      </c>
      <c r="D4" s="33"/>
      <c r="E4" s="34" t="s">
        <v>18</v>
      </c>
      <c r="F4" s="35"/>
      <c r="G4" s="35"/>
    </row>
    <row r="5" spans="2:7" x14ac:dyDescent="0.25">
      <c r="B5" s="31" t="s">
        <v>19</v>
      </c>
      <c r="C5" s="32" t="s">
        <v>72</v>
      </c>
      <c r="D5" s="33"/>
      <c r="E5" s="34" t="s">
        <v>11</v>
      </c>
      <c r="F5" s="35"/>
      <c r="G5" s="35"/>
    </row>
    <row r="6" spans="2:7" x14ac:dyDescent="0.25">
      <c r="B6" s="31" t="s">
        <v>20</v>
      </c>
      <c r="C6" s="32">
        <v>35</v>
      </c>
      <c r="D6" s="33"/>
      <c r="E6" s="34" t="s">
        <v>63</v>
      </c>
      <c r="F6" s="35"/>
      <c r="G6" s="35"/>
    </row>
    <row r="7" spans="2:7" x14ac:dyDescent="0.25">
      <c r="B7" s="31" t="s">
        <v>22</v>
      </c>
      <c r="C7" s="32" t="s">
        <v>73</v>
      </c>
      <c r="D7" s="33"/>
      <c r="E7" s="34" t="s">
        <v>64</v>
      </c>
      <c r="F7" s="35"/>
      <c r="G7" s="35"/>
    </row>
    <row r="8" spans="2:7" x14ac:dyDescent="0.25">
      <c r="B8" s="31" t="s">
        <v>24</v>
      </c>
      <c r="C8" s="32" t="s">
        <v>74</v>
      </c>
      <c r="D8" s="33"/>
      <c r="E8" s="34" t="s">
        <v>25</v>
      </c>
      <c r="F8" s="35"/>
      <c r="G8" s="35"/>
    </row>
    <row r="9" spans="2:7" x14ac:dyDescent="0.25">
      <c r="B9" s="31" t="s">
        <v>26</v>
      </c>
      <c r="C9" s="32" t="s">
        <v>75</v>
      </c>
      <c r="D9" s="33"/>
      <c r="E9" s="34" t="s">
        <v>27</v>
      </c>
      <c r="F9" s="35">
        <v>46.523984187655998</v>
      </c>
      <c r="G9" s="35">
        <v>29.252968079277426</v>
      </c>
    </row>
    <row r="10" spans="2:7" x14ac:dyDescent="0.25">
      <c r="B10" s="31"/>
      <c r="C10" s="32">
        <v>45</v>
      </c>
      <c r="D10" s="36">
        <v>1</v>
      </c>
      <c r="E10" s="37" t="s">
        <v>76</v>
      </c>
      <c r="F10" s="38">
        <v>12.3091565888509</v>
      </c>
      <c r="G10" s="38">
        <v>2.6850550410930971</v>
      </c>
    </row>
    <row r="11" spans="2:7" x14ac:dyDescent="0.25">
      <c r="B11" s="31"/>
      <c r="C11" s="32">
        <v>46</v>
      </c>
      <c r="D11" s="36">
        <v>2</v>
      </c>
      <c r="E11" s="37" t="s">
        <v>77</v>
      </c>
      <c r="F11" s="38">
        <v>19.508628269221951</v>
      </c>
      <c r="G11" s="38">
        <v>13.001319146345523</v>
      </c>
    </row>
    <row r="12" spans="2:7" x14ac:dyDescent="0.25">
      <c r="B12" s="31"/>
      <c r="C12" s="32">
        <v>47</v>
      </c>
      <c r="D12" s="36">
        <v>3</v>
      </c>
      <c r="E12" s="37" t="s">
        <v>78</v>
      </c>
      <c r="F12" s="38">
        <v>14.70619932958315</v>
      </c>
      <c r="G12" s="38">
        <v>13.566593891838806</v>
      </c>
    </row>
    <row r="13" spans="2:7" s="52" customFormat="1" x14ac:dyDescent="0.25">
      <c r="B13" s="31" t="s">
        <v>28</v>
      </c>
      <c r="C13" s="32" t="s">
        <v>79</v>
      </c>
      <c r="D13" s="33"/>
      <c r="E13" s="34" t="s">
        <v>29</v>
      </c>
      <c r="F13" s="35">
        <v>5.3620404864593763</v>
      </c>
      <c r="G13" s="35">
        <v>5.5844012261417317</v>
      </c>
    </row>
    <row r="14" spans="2:7" s="52" customFormat="1" x14ac:dyDescent="0.25">
      <c r="B14" s="31"/>
      <c r="C14" s="32">
        <v>49</v>
      </c>
      <c r="D14" s="36">
        <v>4</v>
      </c>
      <c r="E14" s="37" t="s">
        <v>80</v>
      </c>
      <c r="F14" s="38">
        <v>1.8353092959682866</v>
      </c>
      <c r="G14" s="38">
        <v>0.61522879836257705</v>
      </c>
    </row>
    <row r="15" spans="2:7" s="52" customFormat="1" x14ac:dyDescent="0.25">
      <c r="B15" s="31"/>
      <c r="C15" s="32">
        <v>50</v>
      </c>
      <c r="D15" s="36">
        <v>5</v>
      </c>
      <c r="E15" s="37" t="s">
        <v>81</v>
      </c>
      <c r="F15" s="38">
        <v>9.6595226103594028E-2</v>
      </c>
      <c r="G15" s="38">
        <v>2.571236561814419E-2</v>
      </c>
    </row>
    <row r="16" spans="2:7" s="52" customFormat="1" x14ac:dyDescent="0.25">
      <c r="B16" s="31"/>
      <c r="C16" s="32">
        <v>51</v>
      </c>
      <c r="D16" s="36">
        <v>6</v>
      </c>
      <c r="E16" s="37" t="s">
        <v>82</v>
      </c>
      <c r="F16" s="38">
        <v>0.28978567831078211</v>
      </c>
      <c r="G16" s="38">
        <v>4.4412267885885426E-2</v>
      </c>
    </row>
    <row r="17" spans="2:7" x14ac:dyDescent="0.25">
      <c r="B17" s="31"/>
      <c r="C17" s="32">
        <v>52</v>
      </c>
      <c r="D17" s="36">
        <v>7</v>
      </c>
      <c r="E17" s="37" t="s">
        <v>83</v>
      </c>
      <c r="F17" s="38">
        <v>2.9119611743620442</v>
      </c>
      <c r="G17" s="38">
        <v>4.3337730487818416</v>
      </c>
    </row>
    <row r="18" spans="2:7" x14ac:dyDescent="0.25">
      <c r="B18" s="31"/>
      <c r="C18" s="32">
        <v>53</v>
      </c>
      <c r="D18" s="36">
        <v>8</v>
      </c>
      <c r="E18" s="37" t="s">
        <v>84</v>
      </c>
      <c r="F18" s="38">
        <v>0.22838911171467011</v>
      </c>
      <c r="G18" s="38">
        <v>0.5652747454932836</v>
      </c>
    </row>
    <row r="19" spans="2:7" x14ac:dyDescent="0.25">
      <c r="B19" s="31" t="s">
        <v>30</v>
      </c>
      <c r="C19" s="32" t="s">
        <v>85</v>
      </c>
      <c r="D19" s="33">
        <v>9</v>
      </c>
      <c r="E19" s="34" t="s">
        <v>31</v>
      </c>
      <c r="F19" s="35">
        <v>31.070305583641233</v>
      </c>
      <c r="G19" s="35">
        <v>7.8196339793237568</v>
      </c>
    </row>
    <row r="20" spans="2:7" x14ac:dyDescent="0.25">
      <c r="B20" s="31" t="s">
        <v>32</v>
      </c>
      <c r="C20" s="32" t="s">
        <v>86</v>
      </c>
      <c r="D20" s="33"/>
      <c r="E20" s="34" t="s">
        <v>33</v>
      </c>
      <c r="F20" s="35">
        <v>8.5899984845532362</v>
      </c>
      <c r="G20" s="35">
        <v>4.7907492224092332</v>
      </c>
    </row>
    <row r="21" spans="2:7" x14ac:dyDescent="0.25">
      <c r="B21" s="31"/>
      <c r="C21" s="32">
        <v>58</v>
      </c>
      <c r="D21" s="36">
        <v>10</v>
      </c>
      <c r="E21" s="37" t="s">
        <v>87</v>
      </c>
      <c r="F21" s="38">
        <v>1.1663094215546672</v>
      </c>
      <c r="G21" s="38">
        <v>0.92803846153846159</v>
      </c>
    </row>
    <row r="22" spans="2:7" x14ac:dyDescent="0.25">
      <c r="B22" s="31"/>
      <c r="C22" s="32" t="s">
        <v>88</v>
      </c>
      <c r="D22" s="36">
        <v>11</v>
      </c>
      <c r="E22" s="37" t="s">
        <v>89</v>
      </c>
      <c r="F22" s="38">
        <v>4.1110040108640629</v>
      </c>
      <c r="G22" s="38">
        <v>1.0127839190087999</v>
      </c>
    </row>
    <row r="23" spans="2:7" x14ac:dyDescent="0.25">
      <c r="B23" s="31"/>
      <c r="C23" s="32">
        <v>61</v>
      </c>
      <c r="D23" s="36">
        <v>12</v>
      </c>
      <c r="E23" s="37" t="s">
        <v>90</v>
      </c>
      <c r="F23" s="38">
        <v>0.57097277928667522</v>
      </c>
      <c r="G23" s="38">
        <v>1.6487180076887438</v>
      </c>
    </row>
    <row r="24" spans="2:7" x14ac:dyDescent="0.25">
      <c r="B24" s="31"/>
      <c r="C24" s="32" t="s">
        <v>91</v>
      </c>
      <c r="D24" s="36">
        <v>13</v>
      </c>
      <c r="E24" s="37" t="s">
        <v>92</v>
      </c>
      <c r="F24" s="38">
        <v>2.7417122728478298</v>
      </c>
      <c r="G24" s="38">
        <v>1.2012088341732277</v>
      </c>
    </row>
    <row r="25" spans="2:7" x14ac:dyDescent="0.25">
      <c r="B25" s="31" t="s">
        <v>34</v>
      </c>
      <c r="C25" s="32" t="s">
        <v>93</v>
      </c>
      <c r="D25" s="33"/>
      <c r="E25" s="34" t="s">
        <v>35</v>
      </c>
      <c r="F25" s="35">
        <v>6.5132614129552513</v>
      </c>
      <c r="G25" s="35">
        <v>5.2287913958128724</v>
      </c>
    </row>
    <row r="26" spans="2:7" x14ac:dyDescent="0.25">
      <c r="B26" s="31"/>
      <c r="C26" s="32">
        <v>64</v>
      </c>
      <c r="D26" s="36">
        <v>14</v>
      </c>
      <c r="E26" s="37" t="s">
        <v>94</v>
      </c>
      <c r="F26" s="38">
        <v>3.4279225402636286</v>
      </c>
      <c r="G26" s="38">
        <v>3.5094140449374689</v>
      </c>
    </row>
    <row r="27" spans="2:7" x14ac:dyDescent="0.25">
      <c r="B27" s="31"/>
      <c r="C27" s="32">
        <v>65</v>
      </c>
      <c r="D27" s="36">
        <v>15</v>
      </c>
      <c r="E27" s="37" t="s">
        <v>95</v>
      </c>
      <c r="F27" s="38">
        <v>1.613780300688699</v>
      </c>
      <c r="G27" s="38">
        <v>1.0598901477999068</v>
      </c>
    </row>
    <row r="28" spans="2:7" x14ac:dyDescent="0.25">
      <c r="B28" s="31"/>
      <c r="C28" s="32">
        <v>66</v>
      </c>
      <c r="D28" s="36">
        <v>16</v>
      </c>
      <c r="E28" s="37" t="s">
        <v>96</v>
      </c>
      <c r="F28" s="38">
        <v>1.4715585720029243</v>
      </c>
      <c r="G28" s="38">
        <v>0.65948720307549746</v>
      </c>
    </row>
    <row r="29" spans="2:7" x14ac:dyDescent="0.25">
      <c r="B29" s="31" t="s">
        <v>36</v>
      </c>
      <c r="C29" s="32">
        <v>68</v>
      </c>
      <c r="D29" s="36">
        <v>17</v>
      </c>
      <c r="E29" s="34" t="s">
        <v>37</v>
      </c>
      <c r="F29" s="35">
        <v>3.2145899472349666</v>
      </c>
      <c r="G29" s="35">
        <v>0.91857146142658586</v>
      </c>
    </row>
    <row r="30" spans="2:7" x14ac:dyDescent="0.25">
      <c r="B30" s="31" t="s">
        <v>38</v>
      </c>
      <c r="C30" s="32" t="s">
        <v>97</v>
      </c>
      <c r="D30" s="36"/>
      <c r="E30" s="34" t="s">
        <v>39</v>
      </c>
      <c r="F30" s="35">
        <v>14.90760420074117</v>
      </c>
      <c r="G30" s="35">
        <v>6.3828940011949946</v>
      </c>
    </row>
    <row r="31" spans="2:7" x14ac:dyDescent="0.25">
      <c r="B31" s="31"/>
      <c r="C31" s="32" t="s">
        <v>98</v>
      </c>
      <c r="D31" s="36">
        <v>18</v>
      </c>
      <c r="E31" s="37" t="s">
        <v>99</v>
      </c>
      <c r="F31" s="38">
        <v>7.383734168299485</v>
      </c>
      <c r="G31" s="38">
        <v>3.1561173290041666</v>
      </c>
    </row>
    <row r="32" spans="2:7" x14ac:dyDescent="0.25">
      <c r="B32" s="31"/>
      <c r="C32" s="32">
        <v>71</v>
      </c>
      <c r="D32" s="36">
        <v>19</v>
      </c>
      <c r="E32" s="37" t="s">
        <v>100</v>
      </c>
      <c r="F32" s="38">
        <v>2.4982666424471516</v>
      </c>
      <c r="G32" s="38">
        <v>1.1069963765910136</v>
      </c>
    </row>
    <row r="33" spans="2:7" x14ac:dyDescent="0.25">
      <c r="B33" s="31"/>
      <c r="C33" s="32">
        <v>72</v>
      </c>
      <c r="D33" s="36">
        <v>20</v>
      </c>
      <c r="E33" s="37" t="s">
        <v>101</v>
      </c>
      <c r="F33" s="38">
        <v>2.5273367475473796</v>
      </c>
      <c r="G33" s="38">
        <v>1.1069963765910136</v>
      </c>
    </row>
    <row r="34" spans="2:7" x14ac:dyDescent="0.25">
      <c r="B34" s="31"/>
      <c r="C34" s="32">
        <v>73</v>
      </c>
      <c r="D34" s="36">
        <v>21</v>
      </c>
      <c r="E34" s="37" t="s">
        <v>102</v>
      </c>
      <c r="F34" s="38">
        <v>1.199042836502018</v>
      </c>
      <c r="G34" s="38">
        <v>0.47106228791106969</v>
      </c>
    </row>
    <row r="35" spans="2:7" x14ac:dyDescent="0.25">
      <c r="B35" s="31"/>
      <c r="C35" s="32" t="s">
        <v>103</v>
      </c>
      <c r="D35" s="36">
        <v>22</v>
      </c>
      <c r="E35" s="37" t="s">
        <v>104</v>
      </c>
      <c r="F35" s="38">
        <v>1.2992238059451333</v>
      </c>
      <c r="G35" s="38">
        <v>0.54172163109773019</v>
      </c>
    </row>
    <row r="36" spans="2:7" x14ac:dyDescent="0.25">
      <c r="B36" s="31" t="s">
        <v>40</v>
      </c>
      <c r="C36" s="32" t="s">
        <v>105</v>
      </c>
      <c r="D36" s="36"/>
      <c r="E36" s="34" t="s">
        <v>41</v>
      </c>
      <c r="F36" s="35">
        <v>4.5677822342934018</v>
      </c>
      <c r="G36" s="35">
        <v>2.0255678380175994</v>
      </c>
    </row>
    <row r="37" spans="2:7" x14ac:dyDescent="0.25">
      <c r="B37" s="31"/>
      <c r="C37" s="32">
        <v>77</v>
      </c>
      <c r="D37" s="36">
        <v>23</v>
      </c>
      <c r="E37" s="37" t="s">
        <v>106</v>
      </c>
      <c r="F37" s="38">
        <v>1.0277510027160157</v>
      </c>
      <c r="G37" s="38">
        <v>0.49461540230662315</v>
      </c>
    </row>
    <row r="38" spans="2:7" x14ac:dyDescent="0.25">
      <c r="B38" s="31"/>
      <c r="C38" s="32">
        <v>78</v>
      </c>
      <c r="D38" s="36">
        <v>24</v>
      </c>
      <c r="E38" s="37" t="s">
        <v>107</v>
      </c>
      <c r="F38" s="38">
        <v>2.1696965612893657</v>
      </c>
      <c r="G38" s="38">
        <v>0.2826373727466418</v>
      </c>
    </row>
    <row r="39" spans="2:7" x14ac:dyDescent="0.25">
      <c r="B39" s="31"/>
      <c r="C39" s="32">
        <v>79</v>
      </c>
      <c r="D39" s="36">
        <v>25</v>
      </c>
      <c r="E39" s="37" t="s">
        <v>108</v>
      </c>
      <c r="F39" s="38">
        <v>0.34258366757200515</v>
      </c>
      <c r="G39" s="38">
        <v>0.51816851670217656</v>
      </c>
    </row>
    <row r="40" spans="2:7" x14ac:dyDescent="0.25">
      <c r="B40" s="31"/>
      <c r="C40" s="32" t="s">
        <v>109</v>
      </c>
      <c r="D40" s="36">
        <v>26</v>
      </c>
      <c r="E40" s="37" t="s">
        <v>110</v>
      </c>
      <c r="F40" s="38">
        <v>1.0277510027160157</v>
      </c>
      <c r="G40" s="38">
        <v>0.73014654626215802</v>
      </c>
    </row>
    <row r="41" spans="2:7" x14ac:dyDescent="0.25">
      <c r="B41" s="31" t="s">
        <v>42</v>
      </c>
      <c r="C41" s="32">
        <v>84</v>
      </c>
      <c r="D41" s="36">
        <v>27</v>
      </c>
      <c r="E41" s="34" t="s">
        <v>43</v>
      </c>
      <c r="F41" s="35">
        <v>20.840506443963648</v>
      </c>
      <c r="G41" s="35">
        <v>13.566593891838806</v>
      </c>
    </row>
    <row r="42" spans="2:7" x14ac:dyDescent="0.25">
      <c r="B42" s="31" t="s">
        <v>44</v>
      </c>
      <c r="C42" s="32">
        <v>85</v>
      </c>
      <c r="D42" s="36">
        <v>28</v>
      </c>
      <c r="E42" s="34" t="s">
        <v>45</v>
      </c>
      <c r="F42" s="39">
        <v>21.111979247192764</v>
      </c>
      <c r="G42" s="40">
        <v>4.8048353366929106</v>
      </c>
    </row>
    <row r="43" spans="2:7" x14ac:dyDescent="0.25">
      <c r="B43" s="31" t="s">
        <v>46</v>
      </c>
      <c r="C43" s="32" t="s">
        <v>111</v>
      </c>
      <c r="D43" s="36"/>
      <c r="E43" s="34" t="s">
        <v>47</v>
      </c>
      <c r="F43" s="35">
        <v>41.607360692159858</v>
      </c>
      <c r="G43" s="35">
        <v>10.622454592394622</v>
      </c>
    </row>
    <row r="44" spans="2:7" x14ac:dyDescent="0.25">
      <c r="B44" s="31"/>
      <c r="C44" s="32">
        <v>86</v>
      </c>
      <c r="D44" s="36">
        <v>29</v>
      </c>
      <c r="E44" s="37" t="s">
        <v>112</v>
      </c>
      <c r="F44" s="38">
        <v>20.845721105322589</v>
      </c>
      <c r="G44" s="38">
        <v>5.0874727094395524</v>
      </c>
    </row>
    <row r="45" spans="2:7" x14ac:dyDescent="0.25">
      <c r="B45" s="31"/>
      <c r="C45" s="32" t="s">
        <v>113</v>
      </c>
      <c r="D45" s="36">
        <v>30</v>
      </c>
      <c r="E45" s="37" t="s">
        <v>114</v>
      </c>
      <c r="F45" s="38">
        <v>20.761639586837273</v>
      </c>
      <c r="G45" s="38">
        <v>5.5349818829550683</v>
      </c>
    </row>
    <row r="46" spans="2:7" x14ac:dyDescent="0.25">
      <c r="B46" s="31" t="s">
        <v>48</v>
      </c>
      <c r="C46" s="32" t="s">
        <v>115</v>
      </c>
      <c r="D46" s="36"/>
      <c r="E46" s="34" t="s">
        <v>49</v>
      </c>
      <c r="F46" s="35">
        <v>17.415257233634417</v>
      </c>
      <c r="G46" s="35">
        <v>4.9226009086706775</v>
      </c>
    </row>
    <row r="47" spans="2:7" x14ac:dyDescent="0.25">
      <c r="B47" s="31"/>
      <c r="C47" s="32" t="s">
        <v>116</v>
      </c>
      <c r="D47" s="36">
        <v>31</v>
      </c>
      <c r="E47" s="37" t="s">
        <v>117</v>
      </c>
      <c r="F47" s="38">
        <v>9.3915252862489442</v>
      </c>
      <c r="G47" s="38">
        <v>2.9441392994441853</v>
      </c>
    </row>
    <row r="48" spans="2:7" x14ac:dyDescent="0.25">
      <c r="B48" s="31"/>
      <c r="C48" s="32">
        <v>93</v>
      </c>
      <c r="D48" s="36">
        <v>32</v>
      </c>
      <c r="E48" s="37" t="s">
        <v>118</v>
      </c>
      <c r="F48" s="38">
        <v>8.0237319473854711</v>
      </c>
      <c r="G48" s="38">
        <v>1.9784616092264926</v>
      </c>
    </row>
    <row r="49" spans="2:7" x14ac:dyDescent="0.25">
      <c r="B49" s="31" t="s">
        <v>50</v>
      </c>
      <c r="C49" s="32" t="s">
        <v>119</v>
      </c>
      <c r="D49" s="36"/>
      <c r="E49" s="34" t="s">
        <v>51</v>
      </c>
      <c r="F49" s="35">
        <v>11.180181684419981</v>
      </c>
      <c r="G49" s="35">
        <v>2.590842583510883</v>
      </c>
    </row>
    <row r="50" spans="2:7" x14ac:dyDescent="0.25">
      <c r="B50" s="31"/>
      <c r="C50" s="32">
        <v>94</v>
      </c>
      <c r="D50" s="36">
        <v>33</v>
      </c>
      <c r="E50" s="37" t="s">
        <v>120</v>
      </c>
      <c r="F50" s="38">
        <v>7.5679966562279182</v>
      </c>
      <c r="G50" s="38">
        <v>1.177655719777674</v>
      </c>
    </row>
    <row r="51" spans="2:7" x14ac:dyDescent="0.25">
      <c r="B51" s="31"/>
      <c r="C51" s="32">
        <v>95</v>
      </c>
      <c r="D51" s="36">
        <v>34</v>
      </c>
      <c r="E51" s="37" t="s">
        <v>121</v>
      </c>
      <c r="F51" s="38">
        <v>0.11419455585733505</v>
      </c>
      <c r="G51" s="38">
        <v>0.2826373727466418</v>
      </c>
    </row>
    <row r="52" spans="2:7" x14ac:dyDescent="0.25">
      <c r="B52" s="31"/>
      <c r="C52" s="32">
        <v>96</v>
      </c>
      <c r="D52" s="36">
        <v>35</v>
      </c>
      <c r="E52" s="37" t="s">
        <v>51</v>
      </c>
      <c r="F52" s="38">
        <v>3.4979904723347275</v>
      </c>
      <c r="G52" s="38">
        <v>1.1305494909865672</v>
      </c>
    </row>
    <row r="53" spans="2:7" x14ac:dyDescent="0.25">
      <c r="B53" s="31" t="s">
        <v>52</v>
      </c>
      <c r="C53" s="32" t="s">
        <v>122</v>
      </c>
      <c r="D53" s="36">
        <v>36</v>
      </c>
      <c r="E53" s="34" t="s">
        <v>53</v>
      </c>
      <c r="F53" s="35">
        <v>0</v>
      </c>
      <c r="G53" s="35">
        <v>0</v>
      </c>
    </row>
    <row r="54" spans="2:7" x14ac:dyDescent="0.25">
      <c r="B54" s="31" t="s">
        <v>54</v>
      </c>
      <c r="C54" s="32">
        <v>99</v>
      </c>
      <c r="D54" s="36">
        <v>37</v>
      </c>
      <c r="E54" s="34" t="s">
        <v>55</v>
      </c>
      <c r="F54" s="35">
        <v>0</v>
      </c>
      <c r="G54" s="35">
        <v>0</v>
      </c>
    </row>
    <row r="55" spans="2:7" x14ac:dyDescent="0.25">
      <c r="B55" s="31" t="s">
        <v>56</v>
      </c>
      <c r="C55" s="32"/>
      <c r="D55" s="36"/>
      <c r="E55" s="34" t="s">
        <v>57</v>
      </c>
      <c r="F55" s="35">
        <v>330.10315352303513</v>
      </c>
      <c r="G55" s="35">
        <v>88.927199999999999</v>
      </c>
    </row>
    <row r="56" spans="2:7" x14ac:dyDescent="0.25">
      <c r="E56" s="44" t="s">
        <v>125</v>
      </c>
      <c r="F56" s="45">
        <v>232.9048518389053</v>
      </c>
      <c r="G56" s="45">
        <v>98.510904516712074</v>
      </c>
    </row>
    <row r="57" spans="2:7" x14ac:dyDescent="0.25">
      <c r="B57"/>
      <c r="C57"/>
      <c r="D57"/>
      <c r="E57"/>
      <c r="F57"/>
      <c r="G57"/>
    </row>
    <row r="58" spans="2:7" ht="39" x14ac:dyDescent="0.25">
      <c r="C58" s="27" t="s">
        <v>61</v>
      </c>
      <c r="D58" s="28" t="s">
        <v>65</v>
      </c>
      <c r="E58" s="29" t="s">
        <v>1</v>
      </c>
      <c r="F58" s="30" t="s">
        <v>124</v>
      </c>
      <c r="G58" s="30" t="s">
        <v>68</v>
      </c>
    </row>
    <row r="59" spans="2:7" x14ac:dyDescent="0.25">
      <c r="C59" s="31" t="s">
        <v>15</v>
      </c>
      <c r="D59" s="46" t="s">
        <v>70</v>
      </c>
      <c r="E59" s="46" t="s">
        <v>16</v>
      </c>
      <c r="F59" s="47"/>
      <c r="G59" s="47"/>
    </row>
    <row r="60" spans="2:7" x14ac:dyDescent="0.25">
      <c r="C60" s="31" t="s">
        <v>17</v>
      </c>
      <c r="D60" s="46" t="s">
        <v>71</v>
      </c>
      <c r="E60" s="46" t="s">
        <v>18</v>
      </c>
      <c r="F60" s="47"/>
      <c r="G60" s="47"/>
    </row>
    <row r="61" spans="2:7" x14ac:dyDescent="0.25">
      <c r="C61" s="31" t="s">
        <v>19</v>
      </c>
      <c r="D61" s="46" t="s">
        <v>72</v>
      </c>
      <c r="E61" s="46" t="s">
        <v>11</v>
      </c>
      <c r="F61" s="47"/>
      <c r="G61" s="47"/>
    </row>
    <row r="62" spans="2:7" x14ac:dyDescent="0.25">
      <c r="C62" s="31" t="s">
        <v>20</v>
      </c>
      <c r="D62" s="46">
        <v>35</v>
      </c>
      <c r="E62" s="46" t="s">
        <v>63</v>
      </c>
      <c r="F62" s="47"/>
      <c r="G62" s="47"/>
    </row>
    <row r="63" spans="2:7" x14ac:dyDescent="0.25">
      <c r="C63" s="31" t="s">
        <v>22</v>
      </c>
      <c r="D63" s="46" t="s">
        <v>73</v>
      </c>
      <c r="E63" s="46" t="s">
        <v>64</v>
      </c>
      <c r="F63" s="47"/>
      <c r="G63" s="47"/>
    </row>
    <row r="64" spans="2:7" x14ac:dyDescent="0.25">
      <c r="C64" s="31" t="s">
        <v>24</v>
      </c>
      <c r="D64" s="46" t="s">
        <v>74</v>
      </c>
      <c r="E64" s="46" t="s">
        <v>25</v>
      </c>
      <c r="F64" s="47"/>
      <c r="G64" s="47"/>
    </row>
    <row r="65" spans="3:7" x14ac:dyDescent="0.25">
      <c r="C65" s="31" t="s">
        <v>26</v>
      </c>
      <c r="D65" s="46" t="s">
        <v>75</v>
      </c>
      <c r="E65" s="46" t="s">
        <v>27</v>
      </c>
      <c r="F65" s="47">
        <v>46.523984187655998</v>
      </c>
      <c r="G65" s="47">
        <v>29.252968079277426</v>
      </c>
    </row>
    <row r="66" spans="3:7" x14ac:dyDescent="0.25">
      <c r="C66" s="31" t="s">
        <v>28</v>
      </c>
      <c r="D66" s="46" t="s">
        <v>79</v>
      </c>
      <c r="E66" s="46" t="s">
        <v>29</v>
      </c>
      <c r="F66" s="47">
        <v>5.3620404864593763</v>
      </c>
      <c r="G66" s="47">
        <v>5.5844012261417317</v>
      </c>
    </row>
    <row r="67" spans="3:7" x14ac:dyDescent="0.25">
      <c r="C67" s="31" t="s">
        <v>30</v>
      </c>
      <c r="D67" s="46" t="s">
        <v>85</v>
      </c>
      <c r="E67" s="46" t="s">
        <v>31</v>
      </c>
      <c r="F67" s="47">
        <v>31.070305583641233</v>
      </c>
      <c r="G67" s="47">
        <v>7.8196339793237568</v>
      </c>
    </row>
    <row r="68" spans="3:7" x14ac:dyDescent="0.25">
      <c r="C68" s="31" t="s">
        <v>32</v>
      </c>
      <c r="D68" s="46" t="s">
        <v>86</v>
      </c>
      <c r="E68" s="46" t="s">
        <v>33</v>
      </c>
      <c r="F68" s="47">
        <v>8.5899984845532362</v>
      </c>
      <c r="G68" s="47">
        <v>4.7907492224092332</v>
      </c>
    </row>
    <row r="69" spans="3:7" x14ac:dyDescent="0.25">
      <c r="C69" s="31" t="s">
        <v>34</v>
      </c>
      <c r="D69" s="46" t="s">
        <v>93</v>
      </c>
      <c r="E69" s="46" t="s">
        <v>35</v>
      </c>
      <c r="F69" s="47">
        <v>6.5132614129552513</v>
      </c>
      <c r="G69" s="47">
        <v>5.2287913958128724</v>
      </c>
    </row>
    <row r="70" spans="3:7" x14ac:dyDescent="0.25">
      <c r="C70" s="31" t="s">
        <v>36</v>
      </c>
      <c r="D70" s="46">
        <v>68</v>
      </c>
      <c r="E70" s="46" t="s">
        <v>37</v>
      </c>
      <c r="F70" s="47">
        <v>3.2145899472349666</v>
      </c>
      <c r="G70" s="47">
        <v>0.91857146142658586</v>
      </c>
    </row>
    <row r="71" spans="3:7" x14ac:dyDescent="0.25">
      <c r="C71" s="31" t="s">
        <v>38</v>
      </c>
      <c r="D71" s="46" t="s">
        <v>97</v>
      </c>
      <c r="E71" s="46" t="s">
        <v>39</v>
      </c>
      <c r="F71" s="47">
        <v>14.90760420074117</v>
      </c>
      <c r="G71" s="47">
        <v>6.3828940011949946</v>
      </c>
    </row>
    <row r="72" spans="3:7" x14ac:dyDescent="0.25">
      <c r="C72" s="31" t="s">
        <v>40</v>
      </c>
      <c r="D72" s="46" t="s">
        <v>105</v>
      </c>
      <c r="E72" s="46" t="s">
        <v>41</v>
      </c>
      <c r="F72" s="47">
        <v>4.5677822342934018</v>
      </c>
      <c r="G72" s="47">
        <v>2.0255678380175994</v>
      </c>
    </row>
    <row r="73" spans="3:7" x14ac:dyDescent="0.25">
      <c r="C73" s="31" t="s">
        <v>42</v>
      </c>
      <c r="D73" s="46">
        <v>84</v>
      </c>
      <c r="E73" s="46" t="s">
        <v>43</v>
      </c>
      <c r="F73" s="47">
        <v>20.840506443963648</v>
      </c>
      <c r="G73" s="47">
        <v>13.566593891838806</v>
      </c>
    </row>
    <row r="74" spans="3:7" x14ac:dyDescent="0.25">
      <c r="C74" s="31" t="s">
        <v>44</v>
      </c>
      <c r="D74" s="46">
        <v>85</v>
      </c>
      <c r="E74" s="46" t="s">
        <v>45</v>
      </c>
      <c r="F74" s="47">
        <v>21.111979247192764</v>
      </c>
      <c r="G74" s="47">
        <v>4.8048353366929106</v>
      </c>
    </row>
    <row r="75" spans="3:7" x14ac:dyDescent="0.25">
      <c r="C75" s="31" t="s">
        <v>46</v>
      </c>
      <c r="D75" s="46" t="s">
        <v>111</v>
      </c>
      <c r="E75" s="46" t="s">
        <v>47</v>
      </c>
      <c r="F75" s="47">
        <v>41.607360692159858</v>
      </c>
      <c r="G75" s="47">
        <v>10.622454592394622</v>
      </c>
    </row>
    <row r="76" spans="3:7" x14ac:dyDescent="0.25">
      <c r="C76" s="31" t="s">
        <v>48</v>
      </c>
      <c r="D76" s="46" t="s">
        <v>115</v>
      </c>
      <c r="E76" s="46" t="s">
        <v>49</v>
      </c>
      <c r="F76" s="47">
        <v>17.415257233634417</v>
      </c>
      <c r="G76" s="47">
        <v>4.9226009086706775</v>
      </c>
    </row>
    <row r="77" spans="3:7" x14ac:dyDescent="0.25">
      <c r="C77" s="31" t="s">
        <v>50</v>
      </c>
      <c r="D77" s="46" t="s">
        <v>119</v>
      </c>
      <c r="E77" s="46" t="s">
        <v>51</v>
      </c>
      <c r="F77" s="47">
        <v>11.180181684419981</v>
      </c>
      <c r="G77" s="47">
        <v>2.590842583510883</v>
      </c>
    </row>
    <row r="78" spans="3:7" x14ac:dyDescent="0.25">
      <c r="C78" s="31" t="s">
        <v>52</v>
      </c>
      <c r="D78" s="46" t="s">
        <v>122</v>
      </c>
      <c r="E78" s="46" t="s">
        <v>53</v>
      </c>
      <c r="F78" s="47">
        <v>0</v>
      </c>
      <c r="G78" s="47">
        <v>0</v>
      </c>
    </row>
    <row r="79" spans="3:7" x14ac:dyDescent="0.25">
      <c r="C79" s="31" t="s">
        <v>54</v>
      </c>
      <c r="D79" s="46">
        <v>99</v>
      </c>
      <c r="E79" s="46" t="s">
        <v>55</v>
      </c>
      <c r="F79" s="47">
        <v>0</v>
      </c>
      <c r="G79" s="47">
        <v>0</v>
      </c>
    </row>
    <row r="80" spans="3:7" x14ac:dyDescent="0.25">
      <c r="C80" s="31" t="s">
        <v>56</v>
      </c>
      <c r="D80" s="46"/>
      <c r="E80" s="46" t="s">
        <v>57</v>
      </c>
      <c r="F80" s="47">
        <v>330.10315352303513</v>
      </c>
      <c r="G80" s="47">
        <v>88.927199999999999</v>
      </c>
    </row>
    <row r="81" spans="3:7" x14ac:dyDescent="0.25">
      <c r="C81" s="31"/>
      <c r="D81" s="32"/>
      <c r="E81" s="48" t="s">
        <v>123</v>
      </c>
      <c r="F81" s="49">
        <v>563.00800536194038</v>
      </c>
      <c r="G81" s="49">
        <v>187.43810451671209</v>
      </c>
    </row>
    <row r="82" spans="3:7" x14ac:dyDescent="0.25">
      <c r="C82" s="31"/>
      <c r="D82" s="32"/>
      <c r="E82" s="48" t="s">
        <v>59</v>
      </c>
      <c r="F82" s="38">
        <v>232.9048518389053</v>
      </c>
      <c r="G82" s="38">
        <v>98.510904516712102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B1:L31"/>
  <sheetViews>
    <sheetView zoomScale="80" zoomScaleNormal="80" workbookViewId="0">
      <selection activeCell="B3" sqref="B3"/>
    </sheetView>
  </sheetViews>
  <sheetFormatPr defaultRowHeight="15" x14ac:dyDescent="0.25"/>
  <cols>
    <col min="1" max="1" width="9.140625" style="120"/>
    <col min="2" max="2" width="41.42578125" style="120" bestFit="1" customWidth="1"/>
    <col min="3" max="4" width="13.140625" style="120" bestFit="1" customWidth="1"/>
    <col min="5" max="7" width="12.7109375" style="120" bestFit="1" customWidth="1"/>
    <col min="8" max="8" width="14.5703125" style="120" bestFit="1" customWidth="1"/>
    <col min="9" max="9" width="13.140625" style="120" bestFit="1" customWidth="1"/>
    <col min="10" max="10" width="14.42578125" style="120" bestFit="1" customWidth="1"/>
    <col min="11" max="11" width="10.5703125" style="120" bestFit="1" customWidth="1"/>
    <col min="12" max="12" width="13.140625" style="120" bestFit="1" customWidth="1"/>
    <col min="13" max="16384" width="9.140625" style="120"/>
  </cols>
  <sheetData>
    <row r="1" spans="2:12" ht="15.75" x14ac:dyDescent="0.25">
      <c r="B1" s="197" t="s">
        <v>437</v>
      </c>
    </row>
    <row r="2" spans="2:12" x14ac:dyDescent="0.25">
      <c r="B2" s="61"/>
      <c r="C2" s="62"/>
      <c r="D2" s="62"/>
      <c r="E2" s="167" t="s">
        <v>415</v>
      </c>
      <c r="F2" s="167" t="s">
        <v>415</v>
      </c>
      <c r="G2" s="167" t="s">
        <v>415</v>
      </c>
      <c r="H2" s="167" t="s">
        <v>415</v>
      </c>
      <c r="I2" s="167" t="s">
        <v>415</v>
      </c>
      <c r="J2" s="167" t="s">
        <v>415</v>
      </c>
      <c r="K2" s="167"/>
      <c r="L2" s="62"/>
    </row>
    <row r="3" spans="2:12" ht="45" x14ac:dyDescent="0.25">
      <c r="B3" s="169" t="s">
        <v>242</v>
      </c>
      <c r="C3" s="167" t="s">
        <v>406</v>
      </c>
      <c r="D3" s="167" t="s">
        <v>407</v>
      </c>
      <c r="E3" s="167" t="s">
        <v>408</v>
      </c>
      <c r="F3" s="167" t="s">
        <v>409</v>
      </c>
      <c r="G3" s="167" t="s">
        <v>410</v>
      </c>
      <c r="H3" s="167" t="s">
        <v>411</v>
      </c>
      <c r="I3" s="167" t="s">
        <v>412</v>
      </c>
      <c r="J3" s="167" t="s">
        <v>413</v>
      </c>
      <c r="K3" s="167" t="s">
        <v>414</v>
      </c>
      <c r="L3" s="167" t="s">
        <v>390</v>
      </c>
    </row>
    <row r="4" spans="2:12" x14ac:dyDescent="0.25">
      <c r="B4" s="63" t="s">
        <v>145</v>
      </c>
      <c r="C4" s="170">
        <v>32.596728395836969</v>
      </c>
      <c r="D4" s="64">
        <v>7.7792389904461121</v>
      </c>
      <c r="E4" s="114">
        <v>0</v>
      </c>
      <c r="F4" s="114">
        <v>1.0263898463621131</v>
      </c>
      <c r="G4" s="114">
        <v>3.3972980246296989</v>
      </c>
      <c r="H4" s="114">
        <v>0</v>
      </c>
      <c r="I4" s="114">
        <v>0</v>
      </c>
      <c r="J4" s="114">
        <v>0.38363205170595543</v>
      </c>
      <c r="K4" s="114">
        <v>4.8073199226977676</v>
      </c>
      <c r="L4" s="66">
        <v>0.24611944442324266</v>
      </c>
    </row>
    <row r="5" spans="2:12" x14ac:dyDescent="0.25">
      <c r="B5" s="63" t="s">
        <v>146</v>
      </c>
      <c r="C5" s="170">
        <v>86.160015107875537</v>
      </c>
      <c r="D5" s="64">
        <v>1.4608859749625516</v>
      </c>
      <c r="E5" s="114">
        <v>0.32612340745445523</v>
      </c>
      <c r="F5" s="114">
        <v>0</v>
      </c>
      <c r="G5" s="114">
        <v>0.56175684738887521</v>
      </c>
      <c r="H5" s="114">
        <v>4.6055560814762031E-2</v>
      </c>
      <c r="I5" s="114">
        <v>3.1324212372614464E-2</v>
      </c>
      <c r="J5" s="114">
        <v>2.7474289779574695E-2</v>
      </c>
      <c r="K5" s="114">
        <v>0.99273431781028165</v>
      </c>
      <c r="L5" s="66">
        <v>5.0824830194001261E-2</v>
      </c>
    </row>
    <row r="6" spans="2:12" x14ac:dyDescent="0.25">
      <c r="B6" s="63" t="s">
        <v>147</v>
      </c>
      <c r="C6" s="170">
        <v>46.072613138578326</v>
      </c>
      <c r="D6" s="64">
        <v>2.4511350345677929</v>
      </c>
      <c r="E6" s="114">
        <v>0.32503175759854336</v>
      </c>
      <c r="F6" s="114">
        <v>0</v>
      </c>
      <c r="G6" s="114">
        <v>1.26224508540334</v>
      </c>
      <c r="H6" s="114">
        <v>7.3569535910103664E-2</v>
      </c>
      <c r="I6" s="114">
        <v>4.9361374173576715E-2</v>
      </c>
      <c r="J6" s="114">
        <v>4.388765900979201E-2</v>
      </c>
      <c r="K6" s="114">
        <v>1.7540954120953558</v>
      </c>
      <c r="L6" s="66">
        <v>8.9804089437009488E-2</v>
      </c>
    </row>
    <row r="7" spans="2:12" x14ac:dyDescent="0.25">
      <c r="B7" s="63" t="s">
        <v>383</v>
      </c>
      <c r="C7" s="170">
        <v>45.5323388211524</v>
      </c>
      <c r="D7" s="64">
        <v>2.3812148087887599</v>
      </c>
      <c r="E7" s="114">
        <v>0</v>
      </c>
      <c r="F7" s="114">
        <v>0.28554282939550457</v>
      </c>
      <c r="G7" s="114">
        <v>1.1784307244893841</v>
      </c>
      <c r="H7" s="114">
        <v>0</v>
      </c>
      <c r="I7" s="114">
        <v>0</v>
      </c>
      <c r="J7" s="114">
        <v>7.0555688107536291E-2</v>
      </c>
      <c r="K7" s="114">
        <v>1.534529241992425</v>
      </c>
      <c r="L7" s="66">
        <v>7.8563001956077558E-2</v>
      </c>
    </row>
    <row r="8" spans="2:12" x14ac:dyDescent="0.25">
      <c r="B8" s="63" t="s">
        <v>142</v>
      </c>
      <c r="C8" s="170">
        <v>31.948979637419797</v>
      </c>
      <c r="D8" s="64">
        <v>0.93941266735627116</v>
      </c>
      <c r="E8" s="114">
        <v>0</v>
      </c>
      <c r="F8" s="114">
        <v>0.2309352966244532</v>
      </c>
      <c r="G8" s="114">
        <v>5.1960441740502003E-2</v>
      </c>
      <c r="H8" s="114">
        <v>0</v>
      </c>
      <c r="I8" s="114">
        <v>0</v>
      </c>
      <c r="J8" s="114">
        <v>2.5018143281932845E-2</v>
      </c>
      <c r="K8" s="114">
        <v>0.30791388164688804</v>
      </c>
      <c r="L8" s="66">
        <v>1.576420847785142E-2</v>
      </c>
    </row>
    <row r="9" spans="2:12" x14ac:dyDescent="0.25">
      <c r="B9" s="63" t="s">
        <v>157</v>
      </c>
      <c r="C9" s="170">
        <v>46.072613138578333</v>
      </c>
      <c r="D9" s="64">
        <v>1.5188758674674467</v>
      </c>
      <c r="E9" s="114">
        <v>8.7277628739211105E-2</v>
      </c>
      <c r="F9" s="114">
        <v>9.2898370482702303E-2</v>
      </c>
      <c r="G9" s="114">
        <v>0.78216563837192976</v>
      </c>
      <c r="H9" s="114">
        <v>0</v>
      </c>
      <c r="I9" s="114">
        <v>0</v>
      </c>
      <c r="J9" s="114">
        <v>5.9840485682182795E-2</v>
      </c>
      <c r="K9" s="114">
        <v>1.022182123276026</v>
      </c>
      <c r="L9" s="66">
        <v>5.2332463893704252E-2</v>
      </c>
    </row>
    <row r="10" spans="2:12" x14ac:dyDescent="0.25">
      <c r="B10" s="63" t="s">
        <v>138</v>
      </c>
      <c r="C10" s="170">
        <v>9.0137177781909585</v>
      </c>
      <c r="D10" s="64">
        <v>0.1773353664790365</v>
      </c>
      <c r="E10" s="114">
        <v>0</v>
      </c>
      <c r="F10" s="114">
        <v>0</v>
      </c>
      <c r="G10" s="114">
        <v>4.1572446065346214E-2</v>
      </c>
      <c r="H10" s="114">
        <v>0</v>
      </c>
      <c r="I10" s="114">
        <v>0</v>
      </c>
      <c r="J10" s="114">
        <v>1.524918405693825E-2</v>
      </c>
      <c r="K10" s="114">
        <v>5.6821630122284465E-2</v>
      </c>
      <c r="L10" s="66">
        <v>2.909086198089268E-3</v>
      </c>
    </row>
    <row r="11" spans="2:12" x14ac:dyDescent="0.25">
      <c r="B11" s="63" t="s">
        <v>139</v>
      </c>
      <c r="C11" s="170">
        <v>15.032746426127686</v>
      </c>
      <c r="D11" s="64">
        <v>0.80927288887828353</v>
      </c>
      <c r="E11" s="114">
        <v>0</v>
      </c>
      <c r="F11" s="114">
        <v>0</v>
      </c>
      <c r="G11" s="114">
        <v>0.18971654776497426</v>
      </c>
      <c r="H11" s="114">
        <v>0</v>
      </c>
      <c r="I11" s="114">
        <v>0</v>
      </c>
      <c r="J11" s="114">
        <v>6.958990459612531E-2</v>
      </c>
      <c r="K11" s="114">
        <v>0.25930645236109956</v>
      </c>
      <c r="L11" s="66">
        <v>1.3275663158831585E-2</v>
      </c>
    </row>
    <row r="12" spans="2:12" x14ac:dyDescent="0.25">
      <c r="B12" s="63" t="s">
        <v>140</v>
      </c>
      <c r="C12" s="170">
        <v>28.757514788272207</v>
      </c>
      <c r="D12" s="64">
        <v>0.55118061838834964</v>
      </c>
      <c r="E12" s="114">
        <v>0</v>
      </c>
      <c r="F12" s="114">
        <v>8.1074252519676746E-2</v>
      </c>
      <c r="G12" s="114">
        <v>0.13351376904304232</v>
      </c>
      <c r="H12" s="114">
        <v>0</v>
      </c>
      <c r="I12" s="114">
        <v>0</v>
      </c>
      <c r="J12" s="114">
        <v>3.4401560216709974E-2</v>
      </c>
      <c r="K12" s="114">
        <v>0.24898958177942904</v>
      </c>
      <c r="L12" s="66">
        <v>1.2747472296443066E-2</v>
      </c>
    </row>
    <row r="13" spans="2:12" x14ac:dyDescent="0.25">
      <c r="B13" s="63" t="s">
        <v>141</v>
      </c>
      <c r="C13" s="170">
        <v>15.032746426127686</v>
      </c>
      <c r="D13" s="64">
        <v>0.17949299515896186</v>
      </c>
      <c r="E13" s="114">
        <v>0</v>
      </c>
      <c r="F13" s="114">
        <v>0</v>
      </c>
      <c r="G13" s="114">
        <v>4.2078255502607242E-2</v>
      </c>
      <c r="H13" s="114">
        <v>0</v>
      </c>
      <c r="I13" s="114">
        <v>0</v>
      </c>
      <c r="J13" s="114">
        <v>1.5434719957193078E-2</v>
      </c>
      <c r="K13" s="114">
        <v>5.7512975459800317E-2</v>
      </c>
      <c r="L13" s="66">
        <v>2.9444808739398642E-3</v>
      </c>
    </row>
    <row r="14" spans="2:12" x14ac:dyDescent="0.25">
      <c r="B14" s="63" t="s">
        <v>405</v>
      </c>
      <c r="C14" s="170">
        <v>28.764280506572977</v>
      </c>
      <c r="D14" s="64">
        <v>1.5019590851997409</v>
      </c>
      <c r="E14" s="114">
        <v>0</v>
      </c>
      <c r="F14" s="114">
        <v>0.17016612534059322</v>
      </c>
      <c r="G14" s="114">
        <v>0.34083549319067752</v>
      </c>
      <c r="H14" s="114">
        <v>1.195799185859966E-2</v>
      </c>
      <c r="I14" s="114">
        <v>0</v>
      </c>
      <c r="J14" s="114">
        <v>8.2269951822270926E-2</v>
      </c>
      <c r="K14" s="114">
        <v>0.6052295622121413</v>
      </c>
      <c r="L14" s="66">
        <v>3.0985822869176147E-2</v>
      </c>
    </row>
    <row r="15" spans="2:12" x14ac:dyDescent="0.25">
      <c r="B15" s="63" t="s">
        <v>384</v>
      </c>
      <c r="C15" s="170">
        <v>61.884070812356853</v>
      </c>
      <c r="D15" s="64">
        <v>0.18732696869297338</v>
      </c>
      <c r="E15" s="114">
        <v>0</v>
      </c>
      <c r="F15" s="114">
        <v>5.0335913450375129E-2</v>
      </c>
      <c r="G15" s="114">
        <v>4.2494552478882147E-2</v>
      </c>
      <c r="H15" s="114">
        <v>6.9876576366304901E-3</v>
      </c>
      <c r="I15" s="114">
        <v>0</v>
      </c>
      <c r="J15" s="114">
        <v>3.0314161789682516E-3</v>
      </c>
      <c r="K15" s="114">
        <v>0.10284953974485603</v>
      </c>
      <c r="L15" s="66">
        <v>5.2655683391641013E-3</v>
      </c>
    </row>
    <row r="16" spans="2:12" x14ac:dyDescent="0.25">
      <c r="B16" s="63" t="s">
        <v>385</v>
      </c>
      <c r="C16" s="170">
        <v>61.884070812356846</v>
      </c>
      <c r="D16" s="64">
        <v>9.3342591212885767E-2</v>
      </c>
      <c r="E16" s="114">
        <v>0</v>
      </c>
      <c r="F16" s="114">
        <v>2.5081730758299527E-2</v>
      </c>
      <c r="G16" s="114">
        <v>2.1174482609132201E-2</v>
      </c>
      <c r="H16" s="114">
        <v>3.4818588848283946E-3</v>
      </c>
      <c r="I16" s="114">
        <v>0</v>
      </c>
      <c r="J16" s="114">
        <v>1.5105152406182905E-3</v>
      </c>
      <c r="K16" s="114">
        <v>5.1248587492878417E-2</v>
      </c>
      <c r="L16" s="66">
        <v>2.623764193780736E-3</v>
      </c>
    </row>
    <row r="17" spans="2:12" x14ac:dyDescent="0.25">
      <c r="B17" s="63" t="s">
        <v>151</v>
      </c>
      <c r="C17" s="170">
        <v>16.7208973211374</v>
      </c>
      <c r="D17" s="64">
        <v>0.27909428252161816</v>
      </c>
      <c r="E17" s="114">
        <v>0</v>
      </c>
      <c r="F17" s="114">
        <v>4.5632110030266786E-2</v>
      </c>
      <c r="G17" s="114">
        <v>9.3599365624620512E-2</v>
      </c>
      <c r="H17" s="114">
        <v>0</v>
      </c>
      <c r="I17" s="114">
        <v>0</v>
      </c>
      <c r="J17" s="114">
        <v>1.3105407672131714E-2</v>
      </c>
      <c r="K17" s="114">
        <v>0.15233688332701903</v>
      </c>
      <c r="L17" s="66">
        <v>7.7991624631825905E-3</v>
      </c>
    </row>
    <row r="18" spans="2:12" x14ac:dyDescent="0.25">
      <c r="B18" s="63" t="s">
        <v>163</v>
      </c>
      <c r="C18" s="170">
        <v>16.750305238548346</v>
      </c>
      <c r="D18" s="64">
        <v>0.22819007781106615</v>
      </c>
      <c r="E18" s="114">
        <v>0</v>
      </c>
      <c r="F18" s="114">
        <v>5.5764034146628561E-2</v>
      </c>
      <c r="G18" s="114">
        <v>5.0081700697750003E-2</v>
      </c>
      <c r="H18" s="114">
        <v>0</v>
      </c>
      <c r="I18" s="114">
        <v>0</v>
      </c>
      <c r="J18" s="114">
        <v>7.9468797619574073E-3</v>
      </c>
      <c r="K18" s="114">
        <v>0.11379261460633597</v>
      </c>
      <c r="L18" s="66">
        <v>5.8258188630522572E-3</v>
      </c>
    </row>
    <row r="19" spans="2:12" x14ac:dyDescent="0.25">
      <c r="B19" s="63" t="s">
        <v>169</v>
      </c>
      <c r="C19" s="170">
        <v>46.072613138578326</v>
      </c>
      <c r="D19" s="64">
        <v>2.9834647950014186</v>
      </c>
      <c r="E19" s="114">
        <v>0.39562112750906803</v>
      </c>
      <c r="F19" s="114">
        <v>0</v>
      </c>
      <c r="G19" s="114">
        <v>1.5363754839514407</v>
      </c>
      <c r="H19" s="114">
        <v>8.9547135215702206E-2</v>
      </c>
      <c r="I19" s="114">
        <v>0</v>
      </c>
      <c r="J19" s="114">
        <v>5.3419042094443162E-2</v>
      </c>
      <c r="K19" s="114">
        <v>2.0749627887706543</v>
      </c>
      <c r="L19" s="66">
        <v>0.10623147553794335</v>
      </c>
    </row>
    <row r="20" spans="2:12" x14ac:dyDescent="0.25">
      <c r="B20" s="63" t="s">
        <v>386</v>
      </c>
      <c r="C20" s="170">
        <v>19.13808873741435</v>
      </c>
      <c r="D20" s="64">
        <v>0.25832598862382533</v>
      </c>
      <c r="E20" s="114">
        <v>0</v>
      </c>
      <c r="F20" s="114">
        <v>3.4046464143430148E-2</v>
      </c>
      <c r="G20" s="114">
        <v>0.11269205925025669</v>
      </c>
      <c r="H20" s="114">
        <v>0</v>
      </c>
      <c r="I20" s="114">
        <v>0</v>
      </c>
      <c r="J20" s="114">
        <v>1.2028203951125013E-2</v>
      </c>
      <c r="K20" s="114">
        <v>0.15876672734481184</v>
      </c>
      <c r="L20" s="66">
        <v>8.1283499653322707E-3</v>
      </c>
    </row>
    <row r="21" spans="2:12" x14ac:dyDescent="0.25">
      <c r="B21" s="63" t="s">
        <v>168</v>
      </c>
      <c r="C21" s="170">
        <v>19.138088737414346</v>
      </c>
      <c r="D21" s="64">
        <v>0.72466977166367241</v>
      </c>
      <c r="E21" s="114">
        <v>0</v>
      </c>
      <c r="F21" s="114">
        <v>9.5508947931301602E-2</v>
      </c>
      <c r="G21" s="114">
        <v>0.31612974474710165</v>
      </c>
      <c r="H21" s="114">
        <v>0</v>
      </c>
      <c r="I21" s="114">
        <v>0</v>
      </c>
      <c r="J21" s="114">
        <v>3.3742156014657854E-2</v>
      </c>
      <c r="K21" s="114">
        <v>0.4453808486930611</v>
      </c>
      <c r="L21" s="66">
        <v>2.2802078663317623E-2</v>
      </c>
    </row>
    <row r="22" spans="2:12" x14ac:dyDescent="0.25">
      <c r="B22" s="63" t="s">
        <v>156</v>
      </c>
      <c r="C22" s="170">
        <v>19.138088737414346</v>
      </c>
      <c r="D22" s="64">
        <v>0.31516194808961945</v>
      </c>
      <c r="E22" s="114">
        <v>0</v>
      </c>
      <c r="F22" s="114">
        <v>4.1537245331642138E-2</v>
      </c>
      <c r="G22" s="114">
        <v>0.13748616280052467</v>
      </c>
      <c r="H22" s="114">
        <v>0</v>
      </c>
      <c r="I22" s="114">
        <v>0</v>
      </c>
      <c r="J22" s="114">
        <v>1.4674606335392882E-2</v>
      </c>
      <c r="K22" s="114">
        <v>0.19369801446755969</v>
      </c>
      <c r="L22" s="66">
        <v>9.9167204332612831E-3</v>
      </c>
    </row>
    <row r="23" spans="2:12" x14ac:dyDescent="0.25">
      <c r="B23" s="63" t="s">
        <v>161</v>
      </c>
      <c r="C23" s="170">
        <v>47.811353002963301</v>
      </c>
      <c r="D23" s="64">
        <v>0.22459567595900301</v>
      </c>
      <c r="E23" s="114">
        <v>0</v>
      </c>
      <c r="F23" s="114">
        <v>3.1370242944234975E-2</v>
      </c>
      <c r="G23" s="114">
        <v>9.2296803220283233E-2</v>
      </c>
      <c r="H23" s="114">
        <v>3.8732751681065185E-3</v>
      </c>
      <c r="I23" s="114">
        <v>0</v>
      </c>
      <c r="J23" s="114">
        <v>4.0988915379995428E-3</v>
      </c>
      <c r="K23" s="114">
        <v>0.13163921287062427</v>
      </c>
      <c r="L23" s="66">
        <v>6.7395077625392137E-3</v>
      </c>
    </row>
    <row r="24" spans="2:12" x14ac:dyDescent="0.25">
      <c r="B24" s="63" t="s">
        <v>148</v>
      </c>
      <c r="C24" s="170">
        <v>9.924626591715727</v>
      </c>
      <c r="D24" s="64">
        <v>0.27236823672143945</v>
      </c>
      <c r="E24" s="114">
        <v>0</v>
      </c>
      <c r="F24" s="114">
        <v>0</v>
      </c>
      <c r="G24" s="114">
        <v>6.4433830750632429E-2</v>
      </c>
      <c r="H24" s="114">
        <v>0</v>
      </c>
      <c r="I24" s="114">
        <v>0</v>
      </c>
      <c r="J24" s="114">
        <v>1.6201734254872542E-2</v>
      </c>
      <c r="K24" s="114">
        <v>8.0635565005504978E-2</v>
      </c>
      <c r="L24" s="66">
        <v>4.1282836963286605E-3</v>
      </c>
    </row>
    <row r="25" spans="2:12" x14ac:dyDescent="0.25">
      <c r="B25" s="63" t="s">
        <v>149</v>
      </c>
      <c r="C25" s="170">
        <v>19.358567054265162</v>
      </c>
      <c r="D25" s="64">
        <v>7.4699683015577421</v>
      </c>
      <c r="E25" s="114">
        <v>0</v>
      </c>
      <c r="F25" s="114">
        <v>1.8254762496167469</v>
      </c>
      <c r="G25" s="114">
        <v>1.6394609278762966</v>
      </c>
      <c r="H25" s="114">
        <v>0</v>
      </c>
      <c r="I25" s="114">
        <v>0</v>
      </c>
      <c r="J25" s="114">
        <v>0.26014689371052813</v>
      </c>
      <c r="K25" s="114">
        <v>3.7250840712035713</v>
      </c>
      <c r="L25" s="66">
        <v>0.1907124212195131</v>
      </c>
    </row>
    <row r="26" spans="2:12" x14ac:dyDescent="0.25">
      <c r="B26" s="63" t="s">
        <v>134</v>
      </c>
      <c r="C26" s="170">
        <v>28.764280506572973</v>
      </c>
      <c r="D26" s="64">
        <v>0.97517289448356592</v>
      </c>
      <c r="E26" s="114">
        <v>0.23065733854011775</v>
      </c>
      <c r="F26" s="114">
        <v>4.8288154661355859E-2</v>
      </c>
      <c r="G26" s="114">
        <v>0.22129333462721149</v>
      </c>
      <c r="H26" s="114">
        <v>0</v>
      </c>
      <c r="I26" s="114">
        <v>0</v>
      </c>
      <c r="J26" s="114">
        <v>3.0854748837439092E-2</v>
      </c>
      <c r="K26" s="114">
        <v>0.53109357666612422</v>
      </c>
      <c r="L26" s="66">
        <v>2.7190296907152002E-2</v>
      </c>
    </row>
    <row r="27" spans="2:12" x14ac:dyDescent="0.25">
      <c r="B27" s="63" t="s">
        <v>135</v>
      </c>
      <c r="C27" s="170">
        <v>53.331961462221663</v>
      </c>
      <c r="D27" s="64">
        <v>0.18872184801410885</v>
      </c>
      <c r="E27" s="114">
        <v>0</v>
      </c>
      <c r="F27" s="114">
        <v>2.2233892827703498E-2</v>
      </c>
      <c r="G27" s="114">
        <v>9.3799235366874067E-2</v>
      </c>
      <c r="H27" s="114">
        <v>0</v>
      </c>
      <c r="I27" s="114">
        <v>0</v>
      </c>
      <c r="J27" s="114">
        <v>8.3103257043454157E-3</v>
      </c>
      <c r="K27" s="114">
        <v>0.12434345389892298</v>
      </c>
      <c r="L27" s="66">
        <v>6.3659881770664548E-3</v>
      </c>
    </row>
    <row r="28" spans="2:12" x14ac:dyDescent="0.25">
      <c r="B28" s="169" t="s">
        <v>13</v>
      </c>
      <c r="C28" s="167">
        <v>28.216782632528336</v>
      </c>
      <c r="D28" s="171">
        <v>33.950407678046247</v>
      </c>
      <c r="E28" s="167">
        <v>1.3647112598413955</v>
      </c>
      <c r="F28" s="167">
        <v>4.1622817065670281</v>
      </c>
      <c r="G28" s="167">
        <v>12.402890957591381</v>
      </c>
      <c r="H28" s="167">
        <v>0.23547301548873292</v>
      </c>
      <c r="I28" s="167">
        <v>8.0685586546191179E-2</v>
      </c>
      <c r="J28" s="167">
        <v>1.2864244595106911</v>
      </c>
      <c r="K28" s="167">
        <v>19.532466985545419</v>
      </c>
      <c r="L28" s="172">
        <v>1</v>
      </c>
    </row>
    <row r="29" spans="2:12" x14ac:dyDescent="0.25">
      <c r="B29" s="169" t="s">
        <v>390</v>
      </c>
      <c r="C29" s="167"/>
      <c r="D29" s="172"/>
      <c r="E29" s="172">
        <v>6.9868862998786613E-2</v>
      </c>
      <c r="F29" s="172">
        <v>0.21309554546526227</v>
      </c>
      <c r="G29" s="172">
        <v>0.63498845111423319</v>
      </c>
      <c r="H29" s="172">
        <v>1.2055467220960346E-2</v>
      </c>
      <c r="I29" s="172">
        <v>4.1308446396402876E-3</v>
      </c>
      <c r="J29" s="172">
        <v>6.5860828561117329E-2</v>
      </c>
      <c r="K29" s="172">
        <v>1</v>
      </c>
      <c r="L29" s="172"/>
    </row>
    <row r="31" spans="2:12" x14ac:dyDescent="0.25">
      <c r="B31" s="186"/>
      <c r="L31" s="23"/>
    </row>
  </sheetData>
  <conditionalFormatting sqref="E4:J27">
    <cfRule type="top10" dxfId="0" priority="1" rank="10"/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zoomScale="80" zoomScaleNormal="80" workbookViewId="0">
      <selection activeCell="H39" sqref="H39"/>
    </sheetView>
  </sheetViews>
  <sheetFormatPr defaultRowHeight="15" x14ac:dyDescent="0.25"/>
  <cols>
    <col min="1" max="1" width="9.140625" style="120"/>
    <col min="2" max="2" width="15.28515625" style="120" customWidth="1"/>
    <col min="3" max="3" width="33" style="120" bestFit="1" customWidth="1"/>
    <col min="4" max="4" width="11.28515625" style="120" customWidth="1"/>
    <col min="5" max="5" width="11.5703125" style="120" customWidth="1"/>
    <col min="6" max="6" width="12.28515625" style="180" customWidth="1"/>
    <col min="7" max="7" width="13.42578125" style="120" customWidth="1"/>
    <col min="8" max="8" width="13.7109375" style="180" bestFit="1" customWidth="1"/>
    <col min="9" max="9" width="16.28515625" style="120" customWidth="1"/>
    <col min="10" max="16384" width="9.140625" style="120"/>
  </cols>
  <sheetData>
    <row r="1" spans="2:9" x14ac:dyDescent="0.25">
      <c r="B1" s="2" t="s">
        <v>429</v>
      </c>
    </row>
    <row r="3" spans="2:9" s="22" customFormat="1" ht="60" x14ac:dyDescent="0.25">
      <c r="B3" s="200" t="s">
        <v>61</v>
      </c>
      <c r="C3" s="200" t="s">
        <v>1</v>
      </c>
      <c r="D3" s="205" t="s">
        <v>393</v>
      </c>
      <c r="E3" s="205" t="s">
        <v>394</v>
      </c>
      <c r="F3" s="206" t="s">
        <v>395</v>
      </c>
      <c r="G3" s="205" t="s">
        <v>396</v>
      </c>
      <c r="H3" s="206" t="s">
        <v>397</v>
      </c>
      <c r="I3" s="205" t="s">
        <v>398</v>
      </c>
    </row>
    <row r="4" spans="2:9" x14ac:dyDescent="0.25">
      <c r="B4" s="199" t="s">
        <v>15</v>
      </c>
      <c r="C4" s="199" t="s">
        <v>16</v>
      </c>
      <c r="D4" s="127">
        <v>0</v>
      </c>
      <c r="E4" s="128">
        <v>0</v>
      </c>
      <c r="F4" s="203">
        <v>1</v>
      </c>
      <c r="G4" s="128">
        <v>0</v>
      </c>
      <c r="H4" s="203">
        <v>2</v>
      </c>
      <c r="I4" s="128">
        <v>0</v>
      </c>
    </row>
    <row r="5" spans="2:9" x14ac:dyDescent="0.25">
      <c r="B5" s="199" t="s">
        <v>17</v>
      </c>
      <c r="C5" s="199" t="s">
        <v>18</v>
      </c>
      <c r="D5" s="127">
        <v>0</v>
      </c>
      <c r="E5" s="128">
        <v>0</v>
      </c>
      <c r="F5" s="203">
        <v>0</v>
      </c>
      <c r="G5" s="128">
        <v>0</v>
      </c>
      <c r="H5" s="203">
        <v>1</v>
      </c>
      <c r="I5" s="128">
        <v>0</v>
      </c>
    </row>
    <row r="6" spans="2:9" x14ac:dyDescent="0.25">
      <c r="B6" s="199" t="s">
        <v>19</v>
      </c>
      <c r="C6" s="199" t="s">
        <v>11</v>
      </c>
      <c r="D6" s="127">
        <v>3.9</v>
      </c>
      <c r="E6" s="128">
        <v>0.11</v>
      </c>
      <c r="F6" s="203">
        <v>829</v>
      </c>
      <c r="G6" s="128">
        <v>0.15</v>
      </c>
      <c r="H6" s="203">
        <v>1514</v>
      </c>
      <c r="I6" s="128">
        <v>0.16</v>
      </c>
    </row>
    <row r="7" spans="2:9" x14ac:dyDescent="0.25">
      <c r="B7" s="199" t="s">
        <v>20</v>
      </c>
      <c r="C7" s="199" t="s">
        <v>399</v>
      </c>
      <c r="D7" s="127">
        <v>0.1</v>
      </c>
      <c r="E7" s="128">
        <v>0</v>
      </c>
      <c r="F7" s="203">
        <v>14</v>
      </c>
      <c r="G7" s="128">
        <v>0</v>
      </c>
      <c r="H7" s="203">
        <v>27</v>
      </c>
      <c r="I7" s="128">
        <v>0</v>
      </c>
    </row>
    <row r="8" spans="2:9" x14ac:dyDescent="0.25">
      <c r="B8" s="199" t="s">
        <v>22</v>
      </c>
      <c r="C8" s="199" t="s">
        <v>400</v>
      </c>
      <c r="D8" s="127">
        <v>0.2</v>
      </c>
      <c r="E8" s="128">
        <v>0.01</v>
      </c>
      <c r="F8" s="203">
        <v>34</v>
      </c>
      <c r="G8" s="128">
        <v>0.01</v>
      </c>
      <c r="H8" s="203">
        <v>63</v>
      </c>
      <c r="I8" s="128">
        <v>0.01</v>
      </c>
    </row>
    <row r="9" spans="2:9" x14ac:dyDescent="0.25">
      <c r="B9" s="199" t="s">
        <v>24</v>
      </c>
      <c r="C9" s="199" t="s">
        <v>25</v>
      </c>
      <c r="D9" s="127">
        <v>1.2</v>
      </c>
      <c r="E9" s="128">
        <v>0.03</v>
      </c>
      <c r="F9" s="203">
        <v>228</v>
      </c>
      <c r="G9" s="128">
        <v>0.04</v>
      </c>
      <c r="H9" s="203">
        <v>421</v>
      </c>
      <c r="I9" s="128">
        <v>0.04</v>
      </c>
    </row>
    <row r="10" spans="2:9" x14ac:dyDescent="0.25">
      <c r="B10" s="199" t="s">
        <v>26</v>
      </c>
      <c r="C10" s="199" t="s">
        <v>27</v>
      </c>
      <c r="D10" s="127">
        <v>9</v>
      </c>
      <c r="E10" s="128">
        <v>0.26</v>
      </c>
      <c r="F10" s="203">
        <v>1197</v>
      </c>
      <c r="G10" s="128">
        <v>0.22</v>
      </c>
      <c r="H10" s="203">
        <v>2191</v>
      </c>
      <c r="I10" s="128">
        <v>0.22</v>
      </c>
    </row>
    <row r="11" spans="2:9" x14ac:dyDescent="0.25">
      <c r="B11" s="199" t="s">
        <v>28</v>
      </c>
      <c r="C11" s="199" t="s">
        <v>29</v>
      </c>
      <c r="D11" s="127">
        <v>1.4</v>
      </c>
      <c r="E11" s="128">
        <v>0.04</v>
      </c>
      <c r="F11" s="203">
        <v>312</v>
      </c>
      <c r="G11" s="128">
        <v>0.06</v>
      </c>
      <c r="H11" s="203">
        <v>572</v>
      </c>
      <c r="I11" s="128">
        <v>0.06</v>
      </c>
    </row>
    <row r="12" spans="2:9" x14ac:dyDescent="0.25">
      <c r="B12" s="199" t="s">
        <v>30</v>
      </c>
      <c r="C12" s="199" t="s">
        <v>31</v>
      </c>
      <c r="D12" s="127">
        <v>2.6</v>
      </c>
      <c r="E12" s="128">
        <v>0.08</v>
      </c>
      <c r="F12" s="203">
        <v>361</v>
      </c>
      <c r="G12" s="128">
        <v>7.0000000000000007E-2</v>
      </c>
      <c r="H12" s="203">
        <v>721</v>
      </c>
      <c r="I12" s="128">
        <v>7.0000000000000007E-2</v>
      </c>
    </row>
    <row r="13" spans="2:9" x14ac:dyDescent="0.25">
      <c r="B13" s="199" t="s">
        <v>32</v>
      </c>
      <c r="C13" s="199" t="s">
        <v>33</v>
      </c>
      <c r="D13" s="127">
        <v>0.8</v>
      </c>
      <c r="E13" s="128">
        <v>0.02</v>
      </c>
      <c r="F13" s="203">
        <v>103</v>
      </c>
      <c r="G13" s="128">
        <v>0.02</v>
      </c>
      <c r="H13" s="203">
        <v>198</v>
      </c>
      <c r="I13" s="128">
        <v>0.02</v>
      </c>
    </row>
    <row r="14" spans="2:9" x14ac:dyDescent="0.25">
      <c r="B14" s="199" t="s">
        <v>34</v>
      </c>
      <c r="C14" s="199" t="s">
        <v>401</v>
      </c>
      <c r="D14" s="127">
        <v>0.8</v>
      </c>
      <c r="E14" s="128">
        <v>0.02</v>
      </c>
      <c r="F14" s="203">
        <v>96</v>
      </c>
      <c r="G14" s="128">
        <v>0.02</v>
      </c>
      <c r="H14" s="203">
        <v>189</v>
      </c>
      <c r="I14" s="128">
        <v>0.02</v>
      </c>
    </row>
    <row r="15" spans="2:9" x14ac:dyDescent="0.25">
      <c r="B15" s="199" t="s">
        <v>36</v>
      </c>
      <c r="C15" s="199" t="s">
        <v>402</v>
      </c>
      <c r="D15" s="127">
        <v>0.3</v>
      </c>
      <c r="E15" s="128">
        <v>0.01</v>
      </c>
      <c r="F15" s="203">
        <v>39</v>
      </c>
      <c r="G15" s="128">
        <v>0.01</v>
      </c>
      <c r="H15" s="203">
        <v>76</v>
      </c>
      <c r="I15" s="128">
        <v>0.01</v>
      </c>
    </row>
    <row r="16" spans="2:9" x14ac:dyDescent="0.25">
      <c r="B16" s="199" t="s">
        <v>38</v>
      </c>
      <c r="C16" s="199" t="s">
        <v>39</v>
      </c>
      <c r="D16" s="127">
        <v>2.2999999999999998</v>
      </c>
      <c r="E16" s="128">
        <v>7.0000000000000007E-2</v>
      </c>
      <c r="F16" s="203">
        <v>329</v>
      </c>
      <c r="G16" s="128">
        <v>0.06</v>
      </c>
      <c r="H16" s="203">
        <v>626</v>
      </c>
      <c r="I16" s="128">
        <v>0.06</v>
      </c>
    </row>
    <row r="17" spans="2:9" x14ac:dyDescent="0.25">
      <c r="B17" s="199" t="s">
        <v>40</v>
      </c>
      <c r="C17" s="199" t="s">
        <v>403</v>
      </c>
      <c r="D17" s="127">
        <v>1.3</v>
      </c>
      <c r="E17" s="128">
        <v>0.04</v>
      </c>
      <c r="F17" s="203">
        <v>186</v>
      </c>
      <c r="G17" s="128">
        <v>0.03</v>
      </c>
      <c r="H17" s="203">
        <v>349</v>
      </c>
      <c r="I17" s="128">
        <v>0.04</v>
      </c>
    </row>
    <row r="18" spans="2:9" x14ac:dyDescent="0.25">
      <c r="B18" s="199" t="s">
        <v>42</v>
      </c>
      <c r="C18" s="199" t="s">
        <v>166</v>
      </c>
      <c r="D18" s="127">
        <v>1.4</v>
      </c>
      <c r="E18" s="128">
        <v>0.04</v>
      </c>
      <c r="F18" s="203">
        <v>165</v>
      </c>
      <c r="G18" s="128">
        <v>0.03</v>
      </c>
      <c r="H18" s="203">
        <v>410</v>
      </c>
      <c r="I18" s="128">
        <v>0.04</v>
      </c>
    </row>
    <row r="19" spans="2:9" x14ac:dyDescent="0.25">
      <c r="B19" s="199" t="s">
        <v>44</v>
      </c>
      <c r="C19" s="199" t="s">
        <v>45</v>
      </c>
      <c r="D19" s="127">
        <v>1.4</v>
      </c>
      <c r="E19" s="128">
        <v>0.04</v>
      </c>
      <c r="F19" s="203">
        <v>399</v>
      </c>
      <c r="G19" s="128">
        <v>7.0000000000000007E-2</v>
      </c>
      <c r="H19" s="203">
        <v>623</v>
      </c>
      <c r="I19" s="128">
        <v>0.06</v>
      </c>
    </row>
    <row r="20" spans="2:9" x14ac:dyDescent="0.25">
      <c r="B20" s="199" t="s">
        <v>46</v>
      </c>
      <c r="C20" s="199" t="s">
        <v>47</v>
      </c>
      <c r="D20" s="127">
        <v>5.3</v>
      </c>
      <c r="E20" s="128">
        <v>0.15</v>
      </c>
      <c r="F20" s="203">
        <v>672</v>
      </c>
      <c r="G20" s="128">
        <v>0.13</v>
      </c>
      <c r="H20" s="203">
        <v>1202</v>
      </c>
      <c r="I20" s="128">
        <v>0.12</v>
      </c>
    </row>
    <row r="21" spans="2:9" x14ac:dyDescent="0.25">
      <c r="B21" s="199" t="s">
        <v>48</v>
      </c>
      <c r="C21" s="199" t="s">
        <v>49</v>
      </c>
      <c r="D21" s="127">
        <v>1.5</v>
      </c>
      <c r="E21" s="128">
        <v>0.04</v>
      </c>
      <c r="F21" s="203">
        <v>293</v>
      </c>
      <c r="G21" s="128">
        <v>0.05</v>
      </c>
      <c r="H21" s="203">
        <v>403</v>
      </c>
      <c r="I21" s="128">
        <v>0.04</v>
      </c>
    </row>
    <row r="22" spans="2:9" x14ac:dyDescent="0.25">
      <c r="B22" s="199" t="s">
        <v>50</v>
      </c>
      <c r="C22" s="199" t="s">
        <v>51</v>
      </c>
      <c r="D22" s="127">
        <v>0.8</v>
      </c>
      <c r="E22" s="128">
        <v>0.02</v>
      </c>
      <c r="F22" s="203">
        <v>94</v>
      </c>
      <c r="G22" s="128">
        <v>0.02</v>
      </c>
      <c r="H22" s="203">
        <v>162</v>
      </c>
      <c r="I22" s="128">
        <v>0.02</v>
      </c>
    </row>
    <row r="23" spans="2:9" x14ac:dyDescent="0.25">
      <c r="B23" s="199" t="s">
        <v>52</v>
      </c>
      <c r="C23" s="199" t="s">
        <v>53</v>
      </c>
      <c r="D23" s="127">
        <v>0</v>
      </c>
      <c r="E23" s="128">
        <v>0</v>
      </c>
      <c r="F23" s="203">
        <v>0</v>
      </c>
      <c r="G23" s="128">
        <v>0</v>
      </c>
      <c r="H23" s="203">
        <v>0</v>
      </c>
      <c r="I23" s="128">
        <v>0</v>
      </c>
    </row>
    <row r="24" spans="2:9" x14ac:dyDescent="0.25">
      <c r="B24" s="199" t="s">
        <v>54</v>
      </c>
      <c r="C24" s="199" t="s">
        <v>404</v>
      </c>
      <c r="D24" s="127">
        <v>0</v>
      </c>
      <c r="E24" s="128">
        <v>0</v>
      </c>
      <c r="F24" s="203">
        <v>2</v>
      </c>
      <c r="G24" s="128">
        <v>0</v>
      </c>
      <c r="H24" s="203">
        <v>3</v>
      </c>
      <c r="I24" s="128">
        <v>0</v>
      </c>
    </row>
    <row r="25" spans="2:9" x14ac:dyDescent="0.25">
      <c r="B25" s="21"/>
      <c r="C25" s="21" t="s">
        <v>13</v>
      </c>
      <c r="D25" s="207">
        <v>34.299999999999997</v>
      </c>
      <c r="E25" s="201">
        <v>1</v>
      </c>
      <c r="F25" s="204">
        <v>5355</v>
      </c>
      <c r="G25" s="201">
        <v>1</v>
      </c>
      <c r="H25" s="204">
        <v>9751</v>
      </c>
      <c r="I25" s="201">
        <v>1</v>
      </c>
    </row>
    <row r="26" spans="2:9" x14ac:dyDescent="0.25">
      <c r="B26" s="21"/>
      <c r="C26" s="21" t="s">
        <v>125</v>
      </c>
      <c r="D26" s="207">
        <v>29</v>
      </c>
      <c r="E26" s="201">
        <v>0.84</v>
      </c>
      <c r="F26" s="204">
        <v>4247</v>
      </c>
      <c r="G26" s="201">
        <v>0.79</v>
      </c>
      <c r="H26" s="204">
        <v>7723</v>
      </c>
      <c r="I26" s="201">
        <v>0.79</v>
      </c>
    </row>
    <row r="27" spans="2:9" x14ac:dyDescent="0.25">
      <c r="I27" s="202"/>
    </row>
    <row r="28" spans="2:9" x14ac:dyDescent="0.25">
      <c r="D28" s="208"/>
      <c r="E28" s="208"/>
      <c r="F28" s="208"/>
      <c r="G28" s="208"/>
      <c r="H28" s="208"/>
      <c r="I28" s="208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B2:Q90"/>
  <sheetViews>
    <sheetView zoomScale="80" zoomScaleNormal="80" workbookViewId="0">
      <selection activeCell="H29" sqref="H29"/>
    </sheetView>
  </sheetViews>
  <sheetFormatPr defaultRowHeight="15" x14ac:dyDescent="0.25"/>
  <cols>
    <col min="1" max="1" width="9.140625" style="120"/>
    <col min="2" max="2" width="13.7109375" style="120" bestFit="1" customWidth="1"/>
    <col min="3" max="3" width="11.85546875" style="120" customWidth="1"/>
    <col min="4" max="4" width="13.28515625" style="120" bestFit="1" customWidth="1"/>
    <col min="5" max="5" width="13.85546875" style="52" customWidth="1"/>
    <col min="6" max="10" width="11.85546875" style="120" customWidth="1"/>
    <col min="11" max="11" width="11.42578125" style="120" customWidth="1"/>
    <col min="12" max="13" width="9.140625" style="120"/>
    <col min="14" max="14" width="24.7109375" style="120" customWidth="1"/>
    <col min="15" max="21" width="9.140625" style="120"/>
    <col min="22" max="22" width="12" style="120" bestFit="1" customWidth="1"/>
    <col min="23" max="16384" width="9.140625" style="120"/>
  </cols>
  <sheetData>
    <row r="2" spans="2:17" x14ac:dyDescent="0.25">
      <c r="B2" s="2" t="s">
        <v>431</v>
      </c>
    </row>
    <row r="4" spans="2:17" x14ac:dyDescent="0.25">
      <c r="B4" s="120" t="s">
        <v>294</v>
      </c>
    </row>
    <row r="5" spans="2:17" ht="51" x14ac:dyDescent="0.25">
      <c r="B5" s="139"/>
      <c r="C5" s="140" t="s">
        <v>359</v>
      </c>
      <c r="D5" s="141" t="s">
        <v>360</v>
      </c>
      <c r="E5" s="142" t="s">
        <v>361</v>
      </c>
      <c r="F5" s="143" t="s">
        <v>362</v>
      </c>
      <c r="G5" s="144" t="s">
        <v>363</v>
      </c>
      <c r="H5" s="144" t="s">
        <v>364</v>
      </c>
      <c r="I5" s="145" t="s">
        <v>365</v>
      </c>
      <c r="J5" s="143" t="s">
        <v>366</v>
      </c>
      <c r="K5" s="143" t="s">
        <v>367</v>
      </c>
      <c r="Q5" s="22"/>
    </row>
    <row r="6" spans="2:17" x14ac:dyDescent="0.25">
      <c r="B6" s="146" t="s">
        <v>368</v>
      </c>
      <c r="C6" s="147">
        <v>47300.154085729351</v>
      </c>
      <c r="D6" s="148">
        <v>14522153.33451575</v>
      </c>
      <c r="E6" s="149">
        <v>307.02126906806723</v>
      </c>
      <c r="F6" s="150">
        <v>0.63360864740002576</v>
      </c>
      <c r="G6" s="150">
        <v>0.15837364429255177</v>
      </c>
      <c r="H6" s="149">
        <v>232.97683135230264</v>
      </c>
      <c r="I6" s="151">
        <v>1336.038106775449</v>
      </c>
      <c r="J6" s="150">
        <v>0.15837364429255177</v>
      </c>
      <c r="K6" s="150">
        <v>0.15837364429255174</v>
      </c>
    </row>
    <row r="7" spans="2:17" x14ac:dyDescent="0.25">
      <c r="B7" s="152" t="s">
        <v>369</v>
      </c>
      <c r="C7" s="153">
        <v>27351.848029176494</v>
      </c>
      <c r="D7" s="154">
        <v>77173364.561694711</v>
      </c>
      <c r="E7" s="156">
        <v>2821.5045827752883</v>
      </c>
      <c r="F7" s="155">
        <v>0.3663913525999743</v>
      </c>
      <c r="G7" s="155">
        <v>0.84162635570744826</v>
      </c>
      <c r="H7" s="156">
        <v>1238.081262896902</v>
      </c>
      <c r="I7" s="157">
        <v>7099.9495396759139</v>
      </c>
      <c r="J7" s="155">
        <v>0.84162635570744815</v>
      </c>
      <c r="K7" s="155">
        <v>0.84162635570744815</v>
      </c>
    </row>
    <row r="8" spans="2:17" x14ac:dyDescent="0.25">
      <c r="B8" s="65" t="s">
        <v>13</v>
      </c>
      <c r="C8" s="158">
        <v>74652.002114905845</v>
      </c>
      <c r="D8" s="159">
        <v>91695517.896210462</v>
      </c>
      <c r="E8" s="198">
        <v>1228.3062114673214</v>
      </c>
      <c r="F8" s="160">
        <v>1</v>
      </c>
      <c r="G8" s="160">
        <v>1</v>
      </c>
      <c r="H8" s="159">
        <v>1471.0580942492047</v>
      </c>
      <c r="I8" s="161">
        <v>8435.9876464513636</v>
      </c>
      <c r="J8" s="160">
        <v>0.99999999999999989</v>
      </c>
      <c r="K8" s="160">
        <v>0.99999999999999989</v>
      </c>
    </row>
    <row r="9" spans="2:17" x14ac:dyDescent="0.25">
      <c r="C9" s="14"/>
    </row>
    <row r="10" spans="2:17" x14ac:dyDescent="0.25">
      <c r="B10" s="120" t="s">
        <v>142</v>
      </c>
    </row>
    <row r="11" spans="2:17" ht="51" x14ac:dyDescent="0.25">
      <c r="B11" s="139"/>
      <c r="C11" s="140" t="s">
        <v>359</v>
      </c>
      <c r="D11" s="141" t="s">
        <v>360</v>
      </c>
      <c r="E11" s="142" t="s">
        <v>361</v>
      </c>
      <c r="F11" s="143" t="s">
        <v>362</v>
      </c>
      <c r="G11" s="144" t="s">
        <v>363</v>
      </c>
      <c r="H11" s="144" t="s">
        <v>364</v>
      </c>
      <c r="I11" s="145" t="s">
        <v>365</v>
      </c>
      <c r="J11" s="143" t="s">
        <v>366</v>
      </c>
      <c r="K11" s="143" t="s">
        <v>367</v>
      </c>
    </row>
    <row r="12" spans="2:17" x14ac:dyDescent="0.25">
      <c r="B12" s="146" t="s">
        <v>368</v>
      </c>
      <c r="C12" s="147">
        <v>105.0540973752755</v>
      </c>
      <c r="D12" s="148">
        <v>23667.10777899978</v>
      </c>
      <c r="E12" s="149">
        <v>225.28495670621825</v>
      </c>
      <c r="F12" s="150">
        <v>0.14007213300993951</v>
      </c>
      <c r="G12" s="150">
        <v>2.8316714666448018E-3</v>
      </c>
      <c r="H12" s="149">
        <v>0.77805616823461776</v>
      </c>
      <c r="I12" s="151">
        <v>2.1093309808033558</v>
      </c>
      <c r="J12" s="150">
        <v>2.8316714666446413E-3</v>
      </c>
      <c r="K12" s="150">
        <v>2.8316714666446418E-3</v>
      </c>
    </row>
    <row r="13" spans="2:17" x14ac:dyDescent="0.25">
      <c r="B13" s="152" t="s">
        <v>369</v>
      </c>
      <c r="C13" s="153">
        <v>644.94588561792182</v>
      </c>
      <c r="D13" s="154">
        <v>8334332.0661307704</v>
      </c>
      <c r="E13" s="156">
        <v>12922.529241574521</v>
      </c>
      <c r="F13" s="155">
        <v>0.85992786699006041</v>
      </c>
      <c r="G13" s="155">
        <v>0.99716832853341175</v>
      </c>
      <c r="H13" s="156">
        <v>273.99116667404905</v>
      </c>
      <c r="I13" s="157">
        <v>742.79734539390495</v>
      </c>
      <c r="J13" s="155">
        <v>0.99716832853335535</v>
      </c>
      <c r="K13" s="155">
        <v>0.99716832853335524</v>
      </c>
    </row>
    <row r="14" spans="2:17" x14ac:dyDescent="0.25">
      <c r="B14" s="65" t="s">
        <v>13</v>
      </c>
      <c r="C14" s="158">
        <v>749.99998299319736</v>
      </c>
      <c r="D14" s="159">
        <v>8357999.1739097703</v>
      </c>
      <c r="E14" s="198">
        <v>11143.999151244752</v>
      </c>
      <c r="F14" s="160">
        <v>0.99999999999999989</v>
      </c>
      <c r="G14" s="160">
        <v>1.0000000000000566</v>
      </c>
      <c r="H14" s="159">
        <v>274.76922284228368</v>
      </c>
      <c r="I14" s="161">
        <v>744.90667637470835</v>
      </c>
      <c r="J14" s="160">
        <v>1</v>
      </c>
      <c r="K14" s="160">
        <v>0.99999999999999989</v>
      </c>
    </row>
    <row r="15" spans="2:17" x14ac:dyDescent="0.25">
      <c r="C15" s="14"/>
    </row>
    <row r="16" spans="2:17" x14ac:dyDescent="0.25">
      <c r="B16" s="120" t="s">
        <v>203</v>
      </c>
    </row>
    <row r="17" spans="2:11" ht="51" x14ac:dyDescent="0.25">
      <c r="B17" s="139"/>
      <c r="C17" s="140" t="s">
        <v>359</v>
      </c>
      <c r="D17" s="141" t="s">
        <v>360</v>
      </c>
      <c r="E17" s="142" t="s">
        <v>361</v>
      </c>
      <c r="F17" s="143" t="s">
        <v>362</v>
      </c>
      <c r="G17" s="144" t="s">
        <v>363</v>
      </c>
      <c r="H17" s="144" t="s">
        <v>364</v>
      </c>
      <c r="I17" s="145" t="s">
        <v>365</v>
      </c>
      <c r="J17" s="143" t="s">
        <v>366</v>
      </c>
      <c r="K17" s="143" t="s">
        <v>367</v>
      </c>
    </row>
    <row r="18" spans="2:11" x14ac:dyDescent="0.25">
      <c r="B18" s="146" t="s">
        <v>368</v>
      </c>
      <c r="C18" s="147">
        <v>14317.301468902959</v>
      </c>
      <c r="D18" s="148">
        <v>5344531.4137760485</v>
      </c>
      <c r="E18" s="149">
        <v>373.29181238408086</v>
      </c>
      <c r="F18" s="150">
        <v>0.65901657316155737</v>
      </c>
      <c r="G18" s="150">
        <v>0.24699346598444946</v>
      </c>
      <c r="H18" s="149">
        <v>53.445314137760484</v>
      </c>
      <c r="I18" s="151">
        <v>311.31895485245485</v>
      </c>
      <c r="J18" s="150">
        <v>0.24699346598444946</v>
      </c>
      <c r="K18" s="150">
        <v>0.24699346598444946</v>
      </c>
    </row>
    <row r="19" spans="2:11" x14ac:dyDescent="0.25">
      <c r="B19" s="152" t="s">
        <v>369</v>
      </c>
      <c r="C19" s="153">
        <v>7407.9510542882672</v>
      </c>
      <c r="D19" s="154">
        <v>16293819.999586996</v>
      </c>
      <c r="E19" s="156">
        <v>2199.5042732031734</v>
      </c>
      <c r="F19" s="155">
        <v>0.34098342683844268</v>
      </c>
      <c r="G19" s="155">
        <v>0.75300653401555062</v>
      </c>
      <c r="H19" s="156">
        <v>162.93819999586995</v>
      </c>
      <c r="I19" s="157">
        <v>949.11501497594247</v>
      </c>
      <c r="J19" s="155">
        <v>0.75300653401555062</v>
      </c>
      <c r="K19" s="155">
        <v>0.75300653401555062</v>
      </c>
    </row>
    <row r="20" spans="2:11" x14ac:dyDescent="0.25">
      <c r="B20" s="65" t="s">
        <v>13</v>
      </c>
      <c r="C20" s="158">
        <v>21725.252523191226</v>
      </c>
      <c r="D20" s="159">
        <v>21638351.413363043</v>
      </c>
      <c r="E20" s="198">
        <v>995.99999540924011</v>
      </c>
      <c r="F20" s="160">
        <v>1</v>
      </c>
      <c r="G20" s="160">
        <v>1</v>
      </c>
      <c r="H20" s="159">
        <v>216.38351413363043</v>
      </c>
      <c r="I20" s="161">
        <v>1260.4339698283973</v>
      </c>
      <c r="J20" s="160">
        <v>1</v>
      </c>
      <c r="K20" s="160">
        <v>1</v>
      </c>
    </row>
    <row r="21" spans="2:11" x14ac:dyDescent="0.25">
      <c r="C21" s="14"/>
    </row>
    <row r="22" spans="2:11" x14ac:dyDescent="0.25">
      <c r="B22" s="120" t="s">
        <v>77</v>
      </c>
    </row>
    <row r="23" spans="2:11" ht="51" x14ac:dyDescent="0.25">
      <c r="B23" s="139"/>
      <c r="C23" s="140" t="s">
        <v>359</v>
      </c>
      <c r="D23" s="141" t="s">
        <v>360</v>
      </c>
      <c r="E23" s="142" t="s">
        <v>361</v>
      </c>
      <c r="F23" s="143" t="s">
        <v>362</v>
      </c>
      <c r="G23" s="144" t="s">
        <v>363</v>
      </c>
      <c r="H23" s="144" t="s">
        <v>364</v>
      </c>
      <c r="I23" s="145" t="s">
        <v>365</v>
      </c>
      <c r="J23" s="143" t="s">
        <v>366</v>
      </c>
      <c r="K23" s="143" t="s">
        <v>367</v>
      </c>
    </row>
    <row r="24" spans="2:11" x14ac:dyDescent="0.25">
      <c r="B24" s="146" t="s">
        <v>368</v>
      </c>
      <c r="C24" s="147">
        <v>4916.4756596379548</v>
      </c>
      <c r="D24" s="148">
        <v>3729760.3437515199</v>
      </c>
      <c r="E24" s="149">
        <v>758.6247958819705</v>
      </c>
      <c r="F24" s="150">
        <v>0.63000527200344958</v>
      </c>
      <c r="G24" s="150">
        <v>0.20157639221055276</v>
      </c>
      <c r="H24" s="149">
        <v>18.648801718757589</v>
      </c>
      <c r="I24" s="151">
        <v>100.36785085035338</v>
      </c>
      <c r="J24" s="150">
        <v>0.20157639221055274</v>
      </c>
      <c r="K24" s="150">
        <v>0.20157639221055274</v>
      </c>
    </row>
    <row r="25" spans="2:11" x14ac:dyDescent="0.25">
      <c r="B25" s="152" t="s">
        <v>369</v>
      </c>
      <c r="C25" s="153">
        <v>2887.3886540737485</v>
      </c>
      <c r="D25" s="154">
        <v>14773201.748434704</v>
      </c>
      <c r="E25" s="156">
        <v>5116.4576433420361</v>
      </c>
      <c r="F25" s="155">
        <v>0.36999472799655048</v>
      </c>
      <c r="G25" s="155">
        <v>0.79842360778944721</v>
      </c>
      <c r="H25" s="156">
        <v>73.866008742173477</v>
      </c>
      <c r="I25" s="157">
        <v>397.5468590503778</v>
      </c>
      <c r="J25" s="155">
        <v>0.79842360778944721</v>
      </c>
      <c r="K25" s="155">
        <v>0.79842360778944732</v>
      </c>
    </row>
    <row r="26" spans="2:11" x14ac:dyDescent="0.25">
      <c r="B26" s="65" t="s">
        <v>13</v>
      </c>
      <c r="C26" s="158">
        <v>7803.8643137117033</v>
      </c>
      <c r="D26" s="159">
        <v>18502962.092186224</v>
      </c>
      <c r="E26" s="198">
        <v>2370.9999749323902</v>
      </c>
      <c r="F26" s="160">
        <v>1</v>
      </c>
      <c r="G26" s="160">
        <v>1</v>
      </c>
      <c r="H26" s="159">
        <v>92.514810460931074</v>
      </c>
      <c r="I26" s="161">
        <v>497.91470990073117</v>
      </c>
      <c r="J26" s="160">
        <v>1</v>
      </c>
      <c r="K26" s="160">
        <v>1</v>
      </c>
    </row>
    <row r="27" spans="2:11" x14ac:dyDescent="0.25">
      <c r="C27" s="14"/>
    </row>
    <row r="28" spans="2:11" x14ac:dyDescent="0.25">
      <c r="B28" s="120" t="s">
        <v>31</v>
      </c>
    </row>
    <row r="29" spans="2:11" ht="51" x14ac:dyDescent="0.25">
      <c r="B29" s="139"/>
      <c r="C29" s="140" t="s">
        <v>359</v>
      </c>
      <c r="D29" s="141" t="s">
        <v>360</v>
      </c>
      <c r="E29" s="142" t="s">
        <v>361</v>
      </c>
      <c r="F29" s="143" t="s">
        <v>362</v>
      </c>
      <c r="G29" s="144" t="s">
        <v>363</v>
      </c>
      <c r="H29" s="144" t="s">
        <v>364</v>
      </c>
      <c r="I29" s="145" t="s">
        <v>365</v>
      </c>
      <c r="J29" s="143" t="s">
        <v>366</v>
      </c>
      <c r="K29" s="143" t="s">
        <v>367</v>
      </c>
    </row>
    <row r="30" spans="2:11" x14ac:dyDescent="0.25">
      <c r="B30" s="146" t="s">
        <v>368</v>
      </c>
      <c r="C30" s="162">
        <v>44050.920605016625</v>
      </c>
      <c r="D30" s="162">
        <v>9892876.0546099711</v>
      </c>
      <c r="E30" s="149">
        <v>224.57819084678439</v>
      </c>
      <c r="F30" s="150">
        <v>0.68284398340032737</v>
      </c>
      <c r="G30" s="150">
        <v>0.35253303007069292</v>
      </c>
      <c r="H30" s="149">
        <v>204.58467680933418</v>
      </c>
      <c r="I30" s="149">
        <v>1386.2887215324952</v>
      </c>
      <c r="J30" s="150">
        <v>0.35253303007070963</v>
      </c>
      <c r="K30" s="150">
        <v>0.35253303007070969</v>
      </c>
    </row>
    <row r="31" spans="2:11" x14ac:dyDescent="0.25">
      <c r="B31" s="152" t="s">
        <v>369</v>
      </c>
      <c r="C31" s="163">
        <v>20460.038963900195</v>
      </c>
      <c r="D31" s="163">
        <v>18169391.054448426</v>
      </c>
      <c r="E31" s="156">
        <v>888.04283738201082</v>
      </c>
      <c r="F31" s="155">
        <v>0.31715601659967269</v>
      </c>
      <c r="G31" s="155">
        <v>0.64746696992925945</v>
      </c>
      <c r="H31" s="156">
        <v>375.74300700599343</v>
      </c>
      <c r="I31" s="156">
        <v>2546.0767684598582</v>
      </c>
      <c r="J31" s="155">
        <v>0.64746696992929031</v>
      </c>
      <c r="K31" s="155">
        <v>0.64746696992929043</v>
      </c>
    </row>
    <row r="32" spans="2:11" x14ac:dyDescent="0.25">
      <c r="B32" s="65" t="s">
        <v>13</v>
      </c>
      <c r="C32" s="164">
        <v>64510.95956891682</v>
      </c>
      <c r="D32" s="159">
        <v>28062267.109058395</v>
      </c>
      <c r="E32" s="198">
        <v>434.99999529660658</v>
      </c>
      <c r="F32" s="160">
        <v>1</v>
      </c>
      <c r="G32" s="160">
        <v>0.99999999999995237</v>
      </c>
      <c r="H32" s="159">
        <v>580.32768381532765</v>
      </c>
      <c r="I32" s="159">
        <v>3932.3654899923531</v>
      </c>
      <c r="J32" s="160">
        <v>1</v>
      </c>
      <c r="K32" s="160">
        <v>1</v>
      </c>
    </row>
    <row r="33" spans="2:11" x14ac:dyDescent="0.25">
      <c r="C33" s="14"/>
    </row>
    <row r="34" spans="2:11" x14ac:dyDescent="0.25">
      <c r="B34" s="120" t="s">
        <v>232</v>
      </c>
    </row>
    <row r="35" spans="2:11" ht="51" x14ac:dyDescent="0.25">
      <c r="B35" s="139"/>
      <c r="C35" s="140" t="s">
        <v>359</v>
      </c>
      <c r="D35" s="141" t="s">
        <v>360</v>
      </c>
      <c r="E35" s="142" t="s">
        <v>361</v>
      </c>
      <c r="F35" s="143" t="s">
        <v>362</v>
      </c>
      <c r="G35" s="144" t="s">
        <v>363</v>
      </c>
      <c r="H35" s="144" t="s">
        <v>364</v>
      </c>
      <c r="I35" s="145" t="s">
        <v>365</v>
      </c>
      <c r="J35" s="143" t="s">
        <v>366</v>
      </c>
      <c r="K35" s="143" t="s">
        <v>367</v>
      </c>
    </row>
    <row r="36" spans="2:11" x14ac:dyDescent="0.25">
      <c r="B36" s="146" t="s">
        <v>368</v>
      </c>
      <c r="C36" s="162">
        <v>6238.2777336049567</v>
      </c>
      <c r="D36" s="162">
        <v>2563968.2656981386</v>
      </c>
      <c r="E36" s="149">
        <v>411.00578960861372</v>
      </c>
      <c r="F36" s="150">
        <v>0.54175133373436823</v>
      </c>
      <c r="G36" s="150">
        <v>0.14893842960574122</v>
      </c>
      <c r="H36" s="149">
        <v>36.280150959628656</v>
      </c>
      <c r="I36" s="149">
        <v>144.607810185375</v>
      </c>
      <c r="J36" s="150">
        <v>0.14893842960574336</v>
      </c>
      <c r="K36" s="150">
        <v>0.14893842960574338</v>
      </c>
    </row>
    <row r="37" spans="2:11" x14ac:dyDescent="0.25">
      <c r="B37" s="152" t="s">
        <v>369</v>
      </c>
      <c r="C37" s="163">
        <v>5276.7428028534032</v>
      </c>
      <c r="D37" s="163">
        <v>14650986.078088406</v>
      </c>
      <c r="E37" s="156">
        <v>2776.5207866803503</v>
      </c>
      <c r="F37" s="155">
        <v>0.45824866626563177</v>
      </c>
      <c r="G37" s="155">
        <v>0.85106157039424424</v>
      </c>
      <c r="H37" s="156">
        <v>207.31145300495095</v>
      </c>
      <c r="I37" s="156">
        <v>826.315614804186</v>
      </c>
      <c r="J37" s="155">
        <v>0.85106157039425667</v>
      </c>
      <c r="K37" s="155">
        <v>0.85106157039425656</v>
      </c>
    </row>
    <row r="38" spans="2:11" x14ac:dyDescent="0.25">
      <c r="B38" s="65" t="s">
        <v>13</v>
      </c>
      <c r="C38" s="164">
        <v>11515.02053645836</v>
      </c>
      <c r="D38" s="159">
        <v>17214954.343786545</v>
      </c>
      <c r="E38" s="198">
        <v>1494.9998820480869</v>
      </c>
      <c r="F38" s="160">
        <v>1</v>
      </c>
      <c r="G38" s="160">
        <v>0.99999999999998546</v>
      </c>
      <c r="H38" s="159">
        <v>243.5916039645796</v>
      </c>
      <c r="I38" s="159">
        <v>970.923424989561</v>
      </c>
      <c r="J38" s="160">
        <v>1</v>
      </c>
      <c r="K38" s="160">
        <v>1</v>
      </c>
    </row>
    <row r="39" spans="2:11" x14ac:dyDescent="0.25">
      <c r="C39" s="14"/>
    </row>
    <row r="40" spans="2:11" x14ac:dyDescent="0.25">
      <c r="B40" s="120" t="s">
        <v>143</v>
      </c>
    </row>
    <row r="41" spans="2:11" ht="51" x14ac:dyDescent="0.25">
      <c r="B41" s="139"/>
      <c r="C41" s="140" t="s">
        <v>359</v>
      </c>
      <c r="D41" s="141" t="s">
        <v>360</v>
      </c>
      <c r="E41" s="142" t="s">
        <v>361</v>
      </c>
      <c r="F41" s="143" t="s">
        <v>362</v>
      </c>
      <c r="G41" s="144" t="s">
        <v>363</v>
      </c>
      <c r="H41" s="144" t="s">
        <v>364</v>
      </c>
      <c r="I41" s="145" t="s">
        <v>365</v>
      </c>
      <c r="J41" s="143" t="s">
        <v>366</v>
      </c>
      <c r="K41" s="143" t="s">
        <v>367</v>
      </c>
    </row>
    <row r="42" spans="2:11" x14ac:dyDescent="0.25">
      <c r="B42" s="146" t="s">
        <v>368</v>
      </c>
      <c r="C42" s="162">
        <v>56.356850951164787</v>
      </c>
      <c r="D42" s="162">
        <v>3139.4018673926939</v>
      </c>
      <c r="E42" s="149">
        <v>55.705771603759359</v>
      </c>
      <c r="F42" s="150">
        <v>0.13015439086235417</v>
      </c>
      <c r="G42" s="150">
        <v>3.6455910096322864E-3</v>
      </c>
      <c r="H42" s="149">
        <v>0.20747351471464759</v>
      </c>
      <c r="I42" s="149">
        <v>1.0191543512787238</v>
      </c>
      <c r="J42" s="150">
        <v>3.6455910096322439E-3</v>
      </c>
      <c r="K42" s="150">
        <v>3.6455910096322443E-3</v>
      </c>
    </row>
    <row r="43" spans="2:11" x14ac:dyDescent="0.25">
      <c r="B43" s="152" t="s">
        <v>369</v>
      </c>
      <c r="C43" s="163">
        <v>376.64314680354357</v>
      </c>
      <c r="D43" s="163">
        <v>858010.91891677759</v>
      </c>
      <c r="E43" s="156">
        <v>2278.0473405621651</v>
      </c>
      <c r="F43" s="155">
        <v>0.86984560913764586</v>
      </c>
      <c r="G43" s="155">
        <v>0.99635440899037941</v>
      </c>
      <c r="H43" s="156">
        <v>56.703330293630515</v>
      </c>
      <c r="I43" s="156">
        <v>278.53890594291016</v>
      </c>
      <c r="J43" s="155">
        <v>0.99635440899036776</v>
      </c>
      <c r="K43" s="155">
        <v>0.99635440899036787</v>
      </c>
    </row>
    <row r="44" spans="2:11" x14ac:dyDescent="0.25">
      <c r="B44" s="65" t="s">
        <v>13</v>
      </c>
      <c r="C44" s="164">
        <v>432.99999775470837</v>
      </c>
      <c r="D44" s="159">
        <v>861150.3207841703</v>
      </c>
      <c r="E44" s="198">
        <v>1988.7998273662954</v>
      </c>
      <c r="F44" s="160">
        <v>1</v>
      </c>
      <c r="G44" s="160">
        <v>1.0000000000000118</v>
      </c>
      <c r="H44" s="159">
        <v>56.910803808345165</v>
      </c>
      <c r="I44" s="159">
        <v>279.55806029418886</v>
      </c>
      <c r="J44" s="160">
        <v>1</v>
      </c>
      <c r="K44" s="160">
        <v>1.0000000000000002</v>
      </c>
    </row>
    <row r="45" spans="2:11" x14ac:dyDescent="0.25">
      <c r="C45" s="14"/>
    </row>
    <row r="46" spans="2:11" x14ac:dyDescent="0.25">
      <c r="B46" s="120" t="s">
        <v>315</v>
      </c>
    </row>
    <row r="47" spans="2:11" ht="51" x14ac:dyDescent="0.25">
      <c r="B47" s="139"/>
      <c r="C47" s="140" t="s">
        <v>359</v>
      </c>
      <c r="D47" s="141" t="s">
        <v>360</v>
      </c>
      <c r="E47" s="142" t="s">
        <v>361</v>
      </c>
      <c r="F47" s="143" t="s">
        <v>362</v>
      </c>
      <c r="G47" s="144" t="s">
        <v>363</v>
      </c>
      <c r="H47" s="144" t="s">
        <v>364</v>
      </c>
      <c r="I47" s="145" t="s">
        <v>365</v>
      </c>
      <c r="J47" s="143" t="s">
        <v>366</v>
      </c>
      <c r="K47" s="143" t="s">
        <v>367</v>
      </c>
    </row>
    <row r="48" spans="2:11" x14ac:dyDescent="0.25">
      <c r="B48" s="146" t="s">
        <v>368</v>
      </c>
      <c r="C48" s="162">
        <v>8904.7762516614985</v>
      </c>
      <c r="D48" s="162">
        <v>7740545.4360436471</v>
      </c>
      <c r="E48" s="149">
        <v>869.25771263476463</v>
      </c>
      <c r="F48" s="150">
        <v>0.84807392905186474</v>
      </c>
      <c r="G48" s="150">
        <v>0.5603913401468098</v>
      </c>
      <c r="H48" s="149">
        <v>80.192050717412172</v>
      </c>
      <c r="I48" s="149">
        <v>157.13307235168602</v>
      </c>
      <c r="J48" s="150">
        <v>0.56039134014680325</v>
      </c>
      <c r="K48" s="150">
        <v>0.56039134014680325</v>
      </c>
    </row>
    <row r="49" spans="2:11" x14ac:dyDescent="0.25">
      <c r="B49" s="152" t="s">
        <v>369</v>
      </c>
      <c r="C49" s="163">
        <v>1595.2237443493668</v>
      </c>
      <c r="D49" s="163">
        <v>6072204.4790708339</v>
      </c>
      <c r="E49" s="156">
        <v>3806.4907826127319</v>
      </c>
      <c r="F49" s="155">
        <v>0.15192607094813529</v>
      </c>
      <c r="G49" s="155">
        <v>0.43960865985320191</v>
      </c>
      <c r="H49" s="156">
        <v>62.908038403173833</v>
      </c>
      <c r="I49" s="156">
        <v>123.26575092513794</v>
      </c>
      <c r="J49" s="155">
        <v>0.43960865985319675</v>
      </c>
      <c r="K49" s="155">
        <v>0.43960865985319675</v>
      </c>
    </row>
    <row r="50" spans="2:11" x14ac:dyDescent="0.25">
      <c r="B50" s="65" t="s">
        <v>13</v>
      </c>
      <c r="C50" s="164">
        <v>10499.999996010865</v>
      </c>
      <c r="D50" s="159">
        <v>13812749.915114481</v>
      </c>
      <c r="E50" s="198">
        <v>1315.4999924154465</v>
      </c>
      <c r="F50" s="160">
        <v>1</v>
      </c>
      <c r="G50" s="160">
        <v>1.0000000000000118</v>
      </c>
      <c r="H50" s="159">
        <v>143.10008912058601</v>
      </c>
      <c r="I50" s="159">
        <v>280.39882327682398</v>
      </c>
      <c r="J50" s="160">
        <v>1</v>
      </c>
      <c r="K50" s="160">
        <v>1</v>
      </c>
    </row>
    <row r="51" spans="2:11" x14ac:dyDescent="0.25">
      <c r="C51" s="14"/>
    </row>
    <row r="52" spans="2:11" x14ac:dyDescent="0.25">
      <c r="B52" s="120" t="s">
        <v>318</v>
      </c>
    </row>
    <row r="53" spans="2:11" ht="51" x14ac:dyDescent="0.25">
      <c r="B53" s="139"/>
      <c r="C53" s="140" t="s">
        <v>359</v>
      </c>
      <c r="D53" s="141" t="s">
        <v>360</v>
      </c>
      <c r="E53" s="142" t="s">
        <v>361</v>
      </c>
      <c r="F53" s="143" t="s">
        <v>362</v>
      </c>
      <c r="G53" s="144" t="s">
        <v>363</v>
      </c>
      <c r="H53" s="144" t="s">
        <v>364</v>
      </c>
      <c r="I53" s="145" t="s">
        <v>365</v>
      </c>
      <c r="J53" s="143" t="s">
        <v>366</v>
      </c>
      <c r="K53" s="143" t="s">
        <v>367</v>
      </c>
    </row>
    <row r="54" spans="2:11" x14ac:dyDescent="0.25">
      <c r="B54" s="146" t="s">
        <v>368</v>
      </c>
      <c r="C54" s="162">
        <v>337.86170357288404</v>
      </c>
      <c r="D54" s="162">
        <v>259567.52826478783</v>
      </c>
      <c r="E54" s="149">
        <v>768.26561140213255</v>
      </c>
      <c r="F54" s="150">
        <v>0.15016075774245322</v>
      </c>
      <c r="G54" s="150">
        <v>1.5381779929391716E-2</v>
      </c>
      <c r="H54" s="149">
        <v>2.7514157996067512</v>
      </c>
      <c r="I54" s="149">
        <v>8.8252959610027855</v>
      </c>
      <c r="J54" s="150">
        <v>1.5381779929391715E-2</v>
      </c>
      <c r="K54" s="150">
        <v>1.5381779929391715E-2</v>
      </c>
    </row>
    <row r="55" spans="2:11" x14ac:dyDescent="0.25">
      <c r="B55" s="152" t="s">
        <v>369</v>
      </c>
      <c r="C55" s="163">
        <v>1912.1382874524966</v>
      </c>
      <c r="D55" s="163">
        <v>16615431.948798504</v>
      </c>
      <c r="E55" s="156">
        <v>8689.4509972575834</v>
      </c>
      <c r="F55" s="155">
        <v>0.84983924225754681</v>
      </c>
      <c r="G55" s="155">
        <v>0.98461822007060829</v>
      </c>
      <c r="H55" s="156">
        <v>176.12357865726418</v>
      </c>
      <c r="I55" s="156">
        <v>564.9246862591491</v>
      </c>
      <c r="J55" s="155">
        <v>0.98461822007060829</v>
      </c>
      <c r="K55" s="155">
        <v>0.98461822007060829</v>
      </c>
    </row>
    <row r="56" spans="2:11" x14ac:dyDescent="0.25">
      <c r="B56" s="65" t="s">
        <v>13</v>
      </c>
      <c r="C56" s="164">
        <v>2249.9999910253805</v>
      </c>
      <c r="D56" s="159">
        <v>16874999.477063291</v>
      </c>
      <c r="E56" s="198">
        <v>7499.999797499082</v>
      </c>
      <c r="F56" s="160">
        <v>1</v>
      </c>
      <c r="G56" s="160">
        <v>1</v>
      </c>
      <c r="H56" s="159">
        <v>178.87499445687092</v>
      </c>
      <c r="I56" s="159">
        <v>573.74998222015188</v>
      </c>
      <c r="J56" s="160">
        <v>1</v>
      </c>
      <c r="K56" s="160">
        <v>1</v>
      </c>
    </row>
    <row r="57" spans="2:11" x14ac:dyDescent="0.25">
      <c r="C57" s="14"/>
    </row>
    <row r="58" spans="2:11" x14ac:dyDescent="0.25">
      <c r="B58" s="120" t="s">
        <v>213</v>
      </c>
    </row>
    <row r="59" spans="2:11" ht="51" x14ac:dyDescent="0.25">
      <c r="B59" s="139"/>
      <c r="C59" s="140" t="s">
        <v>359</v>
      </c>
      <c r="D59" s="141" t="s">
        <v>360</v>
      </c>
      <c r="E59" s="142" t="s">
        <v>361</v>
      </c>
      <c r="F59" s="143" t="s">
        <v>362</v>
      </c>
      <c r="G59" s="144" t="s">
        <v>363</v>
      </c>
      <c r="H59" s="144" t="s">
        <v>364</v>
      </c>
      <c r="I59" s="145" t="s">
        <v>365</v>
      </c>
      <c r="J59" s="143" t="s">
        <v>366</v>
      </c>
      <c r="K59" s="143" t="s">
        <v>367</v>
      </c>
    </row>
    <row r="60" spans="2:11" x14ac:dyDescent="0.25">
      <c r="B60" s="146" t="s">
        <v>368</v>
      </c>
      <c r="C60" s="162">
        <v>83.984881844607486</v>
      </c>
      <c r="D60" s="162">
        <v>35666.667521754382</v>
      </c>
      <c r="E60" s="149">
        <v>424.6796177881921</v>
      </c>
      <c r="F60" s="150">
        <v>0.11197984684551116</v>
      </c>
      <c r="G60" s="150">
        <v>5.9931409071992785E-3</v>
      </c>
      <c r="H60" s="149">
        <v>0.34366314394399983</v>
      </c>
      <c r="I60" s="149">
        <v>2.6515802394834984</v>
      </c>
      <c r="J60" s="150">
        <v>5.9931409071992629E-3</v>
      </c>
      <c r="K60" s="150">
        <v>5.9931409071992629E-3</v>
      </c>
    </row>
    <row r="61" spans="2:11" x14ac:dyDescent="0.25">
      <c r="B61" s="152" t="s">
        <v>369</v>
      </c>
      <c r="C61" s="163">
        <v>666.01508877933986</v>
      </c>
      <c r="D61" s="163">
        <v>5915581.2797624124</v>
      </c>
      <c r="E61" s="156">
        <v>8882.0529435817753</v>
      </c>
      <c r="F61" s="155">
        <v>0.8880201531544889</v>
      </c>
      <c r="G61" s="155">
        <v>0.9940068590928034</v>
      </c>
      <c r="H61" s="156">
        <v>56.999080713650663</v>
      </c>
      <c r="I61" s="156">
        <v>439.78424440436669</v>
      </c>
      <c r="J61" s="155">
        <v>0.99400685909280073</v>
      </c>
      <c r="K61" s="155">
        <v>0.99400685909280073</v>
      </c>
    </row>
    <row r="62" spans="2:11" x14ac:dyDescent="0.25">
      <c r="B62" s="65" t="s">
        <v>13</v>
      </c>
      <c r="C62" s="164">
        <v>749.99997062394732</v>
      </c>
      <c r="D62" s="159">
        <v>5951247.9472841667</v>
      </c>
      <c r="E62" s="198">
        <v>7934.997573844098</v>
      </c>
      <c r="F62" s="160">
        <v>1</v>
      </c>
      <c r="G62" s="160">
        <v>1.0000000000000027</v>
      </c>
      <c r="H62" s="159">
        <v>57.342743857594662</v>
      </c>
      <c r="I62" s="159">
        <v>442.4358246438502</v>
      </c>
      <c r="J62" s="160">
        <v>1</v>
      </c>
      <c r="K62" s="160">
        <v>1</v>
      </c>
    </row>
    <row r="63" spans="2:11" x14ac:dyDescent="0.25">
      <c r="C63" s="14"/>
    </row>
    <row r="64" spans="2:11" x14ac:dyDescent="0.25">
      <c r="B64" s="14" t="s">
        <v>332</v>
      </c>
    </row>
    <row r="65" spans="2:11" ht="51" x14ac:dyDescent="0.25">
      <c r="B65" s="139"/>
      <c r="C65" s="140" t="s">
        <v>359</v>
      </c>
      <c r="D65" s="141" t="s">
        <v>360</v>
      </c>
      <c r="E65" s="142" t="s">
        <v>361</v>
      </c>
      <c r="F65" s="143" t="s">
        <v>362</v>
      </c>
      <c r="G65" s="144" t="s">
        <v>363</v>
      </c>
      <c r="H65" s="144" t="s">
        <v>364</v>
      </c>
      <c r="I65" s="145" t="s">
        <v>365</v>
      </c>
      <c r="J65" s="143" t="s">
        <v>366</v>
      </c>
      <c r="K65" s="143" t="s">
        <v>367</v>
      </c>
    </row>
    <row r="66" spans="2:11" x14ac:dyDescent="0.25">
      <c r="B66" s="146" t="s">
        <v>368</v>
      </c>
      <c r="C66" s="162">
        <v>193.59674585593157</v>
      </c>
      <c r="D66" s="162">
        <v>35955.182206297141</v>
      </c>
      <c r="E66" s="149">
        <v>185.72203808143459</v>
      </c>
      <c r="F66" s="150">
        <v>3.8719349275371413E-2</v>
      </c>
      <c r="G66" s="150">
        <v>2.395056236563733E-3</v>
      </c>
      <c r="H66" s="149">
        <v>0.73132840607608396</v>
      </c>
      <c r="I66" s="149">
        <v>2.4773120540138729</v>
      </c>
      <c r="J66" s="150">
        <v>2.395056236563733E-3</v>
      </c>
      <c r="K66" s="150">
        <v>2.395056236563733E-3</v>
      </c>
    </row>
    <row r="67" spans="2:11" x14ac:dyDescent="0.25">
      <c r="B67" s="152" t="s">
        <v>369</v>
      </c>
      <c r="C67" s="163">
        <v>4806.4032406901879</v>
      </c>
      <c r="D67" s="163">
        <v>14976294.491681626</v>
      </c>
      <c r="E67" s="156">
        <v>3115.9047091377765</v>
      </c>
      <c r="F67" s="155">
        <v>0.96128065072462854</v>
      </c>
      <c r="G67" s="155">
        <v>0.99760494376343622</v>
      </c>
      <c r="H67" s="156">
        <v>304.61782996080433</v>
      </c>
      <c r="I67" s="156">
        <v>1031.8666904768641</v>
      </c>
      <c r="J67" s="155">
        <v>0.99760494376343622</v>
      </c>
      <c r="K67" s="155">
        <v>0.99760494376343622</v>
      </c>
    </row>
    <row r="68" spans="2:11" x14ac:dyDescent="0.25">
      <c r="B68" s="65" t="s">
        <v>13</v>
      </c>
      <c r="C68" s="164">
        <v>4999.9999865461195</v>
      </c>
      <c r="D68" s="159">
        <v>15012249.673887923</v>
      </c>
      <c r="E68" s="198">
        <v>3002.449942856505</v>
      </c>
      <c r="F68" s="160">
        <v>1</v>
      </c>
      <c r="G68" s="160">
        <v>1</v>
      </c>
      <c r="H68" s="159">
        <v>305.34915836688043</v>
      </c>
      <c r="I68" s="159">
        <v>1034.344002530878</v>
      </c>
      <c r="J68" s="160">
        <v>1</v>
      </c>
      <c r="K68" s="160">
        <v>1</v>
      </c>
    </row>
    <row r="69" spans="2:11" x14ac:dyDescent="0.25">
      <c r="C69" s="14"/>
    </row>
    <row r="70" spans="2:11" x14ac:dyDescent="0.25">
      <c r="B70" s="120" t="s">
        <v>305</v>
      </c>
    </row>
    <row r="71" spans="2:11" ht="51" x14ac:dyDescent="0.25">
      <c r="B71" s="139"/>
      <c r="C71" s="140" t="s">
        <v>359</v>
      </c>
      <c r="D71" s="141" t="s">
        <v>360</v>
      </c>
      <c r="E71" s="142" t="s">
        <v>361</v>
      </c>
      <c r="F71" s="143" t="s">
        <v>362</v>
      </c>
      <c r="G71" s="144" t="s">
        <v>363</v>
      </c>
      <c r="H71" s="144" t="s">
        <v>364</v>
      </c>
      <c r="I71" s="145" t="s">
        <v>365</v>
      </c>
      <c r="J71" s="143" t="s">
        <v>366</v>
      </c>
      <c r="K71" s="143" t="s">
        <v>367</v>
      </c>
    </row>
    <row r="72" spans="2:11" x14ac:dyDescent="0.25">
      <c r="B72" s="146" t="s">
        <v>368</v>
      </c>
      <c r="C72" s="162">
        <v>91925.717621437972</v>
      </c>
      <c r="D72" s="162">
        <v>15841299.961076865</v>
      </c>
      <c r="E72" s="149">
        <v>172.32718297955958</v>
      </c>
      <c r="F72" s="150">
        <v>0.93403579499127098</v>
      </c>
      <c r="G72" s="150">
        <v>0.50115198630118574</v>
      </c>
      <c r="H72" s="149">
        <v>197.22418451540693</v>
      </c>
      <c r="I72" s="149">
        <v>1140.5735971975344</v>
      </c>
      <c r="J72" s="150">
        <v>0.50115198630118563</v>
      </c>
      <c r="K72" s="150">
        <v>0.50115198630118563</v>
      </c>
    </row>
    <row r="73" spans="2:11" x14ac:dyDescent="0.25">
      <c r="B73" s="152" t="s">
        <v>369</v>
      </c>
      <c r="C73" s="163">
        <v>6492.0497857490991</v>
      </c>
      <c r="D73" s="163">
        <v>15768471.912712445</v>
      </c>
      <c r="E73" s="156">
        <v>2428.8895546251524</v>
      </c>
      <c r="F73" s="155">
        <v>6.5964205008729043E-2</v>
      </c>
      <c r="G73" s="155">
        <v>0.49884801369881432</v>
      </c>
      <c r="H73" s="156">
        <v>196.31747531326991</v>
      </c>
      <c r="I73" s="156">
        <v>1135.3299777152961</v>
      </c>
      <c r="J73" s="155">
        <v>0.49884801369881426</v>
      </c>
      <c r="K73" s="155">
        <v>0.49884801369881426</v>
      </c>
    </row>
    <row r="74" spans="2:11" x14ac:dyDescent="0.25">
      <c r="B74" s="65" t="s">
        <v>13</v>
      </c>
      <c r="C74" s="164">
        <v>98417.767407187072</v>
      </c>
      <c r="D74" s="159">
        <v>31609771.87378931</v>
      </c>
      <c r="E74" s="198">
        <v>321.17952587777324</v>
      </c>
      <c r="F74" s="160">
        <v>1</v>
      </c>
      <c r="G74" s="160">
        <v>1</v>
      </c>
      <c r="H74" s="159">
        <v>393.54165982867687</v>
      </c>
      <c r="I74" s="159">
        <v>2275.9035749128307</v>
      </c>
      <c r="J74" s="160">
        <v>0.99999999999999989</v>
      </c>
      <c r="K74" s="160">
        <v>0.99999999999999989</v>
      </c>
    </row>
    <row r="75" spans="2:11" x14ac:dyDescent="0.25">
      <c r="C75" s="14"/>
    </row>
    <row r="76" spans="2:11" x14ac:dyDescent="0.25">
      <c r="B76" s="120" t="s">
        <v>158</v>
      </c>
    </row>
    <row r="77" spans="2:11" ht="51" x14ac:dyDescent="0.25">
      <c r="B77" s="139"/>
      <c r="C77" s="140" t="s">
        <v>359</v>
      </c>
      <c r="D77" s="141" t="s">
        <v>360</v>
      </c>
      <c r="E77" s="142" t="s">
        <v>361</v>
      </c>
      <c r="F77" s="143" t="s">
        <v>362</v>
      </c>
      <c r="G77" s="144" t="s">
        <v>363</v>
      </c>
      <c r="H77" s="144" t="s">
        <v>364</v>
      </c>
      <c r="I77" s="145" t="s">
        <v>365</v>
      </c>
      <c r="J77" s="143" t="s">
        <v>366</v>
      </c>
      <c r="K77" s="143" t="s">
        <v>367</v>
      </c>
    </row>
    <row r="78" spans="2:11" x14ac:dyDescent="0.25">
      <c r="B78" s="146" t="s">
        <v>368</v>
      </c>
      <c r="C78" s="162">
        <v>6525.4243954981721</v>
      </c>
      <c r="D78" s="162">
        <v>545442.99861143366</v>
      </c>
      <c r="E78" s="149">
        <v>83.587360078484636</v>
      </c>
      <c r="F78" s="150">
        <v>0.61064684710236228</v>
      </c>
      <c r="G78" s="150">
        <v>9.7909311075476693E-2</v>
      </c>
      <c r="H78" s="149">
        <v>9.6107056355334617</v>
      </c>
      <c r="I78" s="149">
        <v>176.61444295038223</v>
      </c>
      <c r="J78" s="150">
        <v>9.7909311075476693E-2</v>
      </c>
      <c r="K78" s="150">
        <v>9.7909311075476679E-2</v>
      </c>
    </row>
    <row r="79" spans="2:11" x14ac:dyDescent="0.25">
      <c r="B79" s="152" t="s">
        <v>369</v>
      </c>
      <c r="C79" s="163">
        <v>4160.6610669300317</v>
      </c>
      <c r="D79" s="163">
        <v>5025457.1805447713</v>
      </c>
      <c r="E79" s="156">
        <v>1207.8506515438987</v>
      </c>
      <c r="F79" s="155">
        <v>0.38935315289763767</v>
      </c>
      <c r="G79" s="155">
        <v>0.90209068892452338</v>
      </c>
      <c r="H79" s="156">
        <v>88.548555521198864</v>
      </c>
      <c r="I79" s="156">
        <v>1627.243035060397</v>
      </c>
      <c r="J79" s="155">
        <v>0.90209068892452327</v>
      </c>
      <c r="K79" s="155">
        <v>0.90209068892452327</v>
      </c>
    </row>
    <row r="80" spans="2:11" x14ac:dyDescent="0.25">
      <c r="B80" s="65" t="s">
        <v>13</v>
      </c>
      <c r="C80" s="164">
        <v>10686.085462428204</v>
      </c>
      <c r="D80" s="159">
        <v>5570900.1791562047</v>
      </c>
      <c r="E80" s="198">
        <v>521.32281729761939</v>
      </c>
      <c r="F80" s="160">
        <v>1</v>
      </c>
      <c r="G80" s="160">
        <v>1</v>
      </c>
      <c r="H80" s="159">
        <v>98.159261156732327</v>
      </c>
      <c r="I80" s="159">
        <v>1803.8574780107792</v>
      </c>
      <c r="J80" s="160">
        <v>1</v>
      </c>
      <c r="K80" s="160">
        <v>1</v>
      </c>
    </row>
    <row r="81" spans="2:14" x14ac:dyDescent="0.25">
      <c r="C81" s="14"/>
    </row>
    <row r="82" spans="2:14" x14ac:dyDescent="0.25">
      <c r="C82" s="14"/>
    </row>
    <row r="83" spans="2:14" x14ac:dyDescent="0.25">
      <c r="B83" s="120" t="s">
        <v>370</v>
      </c>
    </row>
    <row r="84" spans="2:14" ht="51" x14ac:dyDescent="0.25">
      <c r="B84" s="139"/>
      <c r="C84" s="140" t="s">
        <v>359</v>
      </c>
      <c r="D84" s="141" t="s">
        <v>360</v>
      </c>
      <c r="E84" s="142" t="s">
        <v>361</v>
      </c>
      <c r="F84" s="143" t="s">
        <v>362</v>
      </c>
      <c r="G84" s="144" t="s">
        <v>363</v>
      </c>
      <c r="H84" s="144" t="s">
        <v>364</v>
      </c>
      <c r="I84" s="145" t="s">
        <v>365</v>
      </c>
      <c r="J84" s="143" t="s">
        <v>366</v>
      </c>
      <c r="K84" s="143" t="s">
        <v>367</v>
      </c>
    </row>
    <row r="85" spans="2:14" x14ac:dyDescent="0.25">
      <c r="B85" s="146" t="s">
        <v>368</v>
      </c>
      <c r="C85" s="162">
        <v>224955.90210108936</v>
      </c>
      <c r="D85" s="162">
        <v>60538573.695722602</v>
      </c>
      <c r="E85" s="149">
        <v>269.11307118547234</v>
      </c>
      <c r="F85" s="150">
        <v>0.72802687804393285</v>
      </c>
      <c r="G85" s="150">
        <v>0.22000816594879596</v>
      </c>
      <c r="H85" s="149">
        <v>837.77465287871223</v>
      </c>
      <c r="I85" s="149">
        <v>4770.0252302823119</v>
      </c>
      <c r="J85" s="150">
        <v>0.20374275551142113</v>
      </c>
      <c r="K85" s="150">
        <v>0.21169271175294144</v>
      </c>
    </row>
    <row r="86" spans="2:14" x14ac:dyDescent="0.25">
      <c r="B86" s="152" t="s">
        <v>369</v>
      </c>
      <c r="C86" s="163">
        <v>84038.049750664097</v>
      </c>
      <c r="D86" s="163">
        <v>214626547.71987143</v>
      </c>
      <c r="E86" s="156">
        <v>2553.9210911801933</v>
      </c>
      <c r="F86" s="155">
        <v>0.27197312195606721</v>
      </c>
      <c r="G86" s="155">
        <v>0.77999183405120398</v>
      </c>
      <c r="H86" s="156">
        <v>3274.1489871829317</v>
      </c>
      <c r="I86" s="156">
        <v>17762.754433144306</v>
      </c>
      <c r="J86" s="155">
        <v>0.79625724448857893</v>
      </c>
      <c r="K86" s="155">
        <v>0.78830728824705854</v>
      </c>
    </row>
    <row r="87" spans="2:14" x14ac:dyDescent="0.25">
      <c r="B87" s="65" t="s">
        <v>13</v>
      </c>
      <c r="C87" s="164">
        <v>308993.95185175346</v>
      </c>
      <c r="D87" s="159">
        <v>275165121.41559404</v>
      </c>
      <c r="E87" s="198">
        <v>890.51944145369703</v>
      </c>
      <c r="F87" s="160">
        <v>1</v>
      </c>
      <c r="G87" s="160">
        <v>1</v>
      </c>
      <c r="H87" s="159">
        <v>4111.9236400616437</v>
      </c>
      <c r="I87" s="159">
        <v>22532.77966342662</v>
      </c>
      <c r="J87" s="160">
        <v>1</v>
      </c>
      <c r="K87" s="160">
        <v>1</v>
      </c>
    </row>
    <row r="88" spans="2:14" x14ac:dyDescent="0.25">
      <c r="B88" s="115"/>
      <c r="C88" s="14"/>
      <c r="D88" s="14"/>
      <c r="H88" s="14"/>
      <c r="I88" s="14"/>
    </row>
    <row r="90" spans="2:14" x14ac:dyDescent="0.25">
      <c r="B90" s="165"/>
      <c r="H90" s="17"/>
      <c r="J90" s="14"/>
      <c r="L90" s="166"/>
      <c r="M90" s="166"/>
      <c r="N90" s="1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G84"/>
  <sheetViews>
    <sheetView zoomScale="80" zoomScaleNormal="80" workbookViewId="0">
      <pane xSplit="1" ySplit="1" topLeftCell="B2" activePane="bottomRight" state="frozen"/>
      <selection activeCell="B43" sqref="B43"/>
      <selection pane="topRight" activeCell="B43" sqref="B43"/>
      <selection pane="bottomLeft" activeCell="B43" sqref="B43"/>
      <selection pane="bottomRight" activeCell="B43" sqref="B43"/>
    </sheetView>
  </sheetViews>
  <sheetFormatPr defaultRowHeight="15" x14ac:dyDescent="0.25"/>
  <cols>
    <col min="1" max="1" width="4.7109375" customWidth="1"/>
    <col min="2" max="2" width="9.85546875" style="41" bestFit="1" customWidth="1"/>
    <col min="3" max="3" width="9.85546875" style="42" customWidth="1"/>
    <col min="4" max="4" width="12" style="43" bestFit="1" customWidth="1"/>
    <col min="5" max="5" width="71" style="44" customWidth="1"/>
    <col min="6" max="7" width="14.7109375" style="45" customWidth="1"/>
  </cols>
  <sheetData>
    <row r="1" spans="2:7" x14ac:dyDescent="0.25">
      <c r="B1" s="189" t="s">
        <v>418</v>
      </c>
      <c r="C1" s="24"/>
      <c r="D1" s="25"/>
      <c r="E1" s="26"/>
      <c r="F1" s="25"/>
      <c r="G1" s="25"/>
    </row>
    <row r="2" spans="2:7" ht="39" x14ac:dyDescent="0.25">
      <c r="B2" s="27" t="s">
        <v>61</v>
      </c>
      <c r="C2" s="28" t="s">
        <v>65</v>
      </c>
      <c r="D2" s="28" t="s">
        <v>66</v>
      </c>
      <c r="E2" s="29" t="s">
        <v>1</v>
      </c>
      <c r="F2" s="30" t="s">
        <v>126</v>
      </c>
      <c r="G2" s="30" t="s">
        <v>127</v>
      </c>
    </row>
    <row r="3" spans="2:7" x14ac:dyDescent="0.25">
      <c r="B3" s="31" t="s">
        <v>15</v>
      </c>
      <c r="C3" s="32" t="s">
        <v>70</v>
      </c>
      <c r="D3" s="33"/>
      <c r="E3" s="34" t="s">
        <v>16</v>
      </c>
      <c r="F3" s="35"/>
      <c r="G3" s="35"/>
    </row>
    <row r="4" spans="2:7" x14ac:dyDescent="0.25">
      <c r="B4" s="31" t="s">
        <v>17</v>
      </c>
      <c r="C4" s="32" t="s">
        <v>71</v>
      </c>
      <c r="D4" s="33"/>
      <c r="E4" s="34" t="s">
        <v>18</v>
      </c>
      <c r="F4" s="35"/>
      <c r="G4" s="35"/>
    </row>
    <row r="5" spans="2:7" x14ac:dyDescent="0.25">
      <c r="B5" s="31" t="s">
        <v>19</v>
      </c>
      <c r="C5" s="32" t="s">
        <v>72</v>
      </c>
      <c r="D5" s="33"/>
      <c r="E5" s="34" t="s">
        <v>11</v>
      </c>
      <c r="F5" s="35"/>
      <c r="G5" s="35"/>
    </row>
    <row r="6" spans="2:7" x14ac:dyDescent="0.25">
      <c r="B6" s="31" t="s">
        <v>20</v>
      </c>
      <c r="C6" s="32">
        <v>35</v>
      </c>
      <c r="D6" s="33"/>
      <c r="E6" s="34" t="s">
        <v>63</v>
      </c>
      <c r="F6" s="35"/>
      <c r="G6" s="35"/>
    </row>
    <row r="7" spans="2:7" x14ac:dyDescent="0.25">
      <c r="B7" s="31" t="s">
        <v>22</v>
      </c>
      <c r="C7" s="32" t="s">
        <v>73</v>
      </c>
      <c r="D7" s="33"/>
      <c r="E7" s="34" t="s">
        <v>64</v>
      </c>
      <c r="F7" s="35"/>
      <c r="G7" s="35"/>
    </row>
    <row r="8" spans="2:7" x14ac:dyDescent="0.25">
      <c r="B8" s="31" t="s">
        <v>24</v>
      </c>
      <c r="C8" s="32" t="s">
        <v>74</v>
      </c>
      <c r="D8" s="33"/>
      <c r="E8" s="34" t="s">
        <v>25</v>
      </c>
      <c r="F8" s="35"/>
      <c r="G8" s="35"/>
    </row>
    <row r="9" spans="2:7" x14ac:dyDescent="0.25">
      <c r="B9" s="31" t="s">
        <v>26</v>
      </c>
      <c r="C9" s="32" t="s">
        <v>75</v>
      </c>
      <c r="D9" s="33"/>
      <c r="E9" s="34" t="s">
        <v>27</v>
      </c>
      <c r="F9" s="35">
        <v>34.725669377104381</v>
      </c>
      <c r="G9" s="35">
        <v>32.900400000000005</v>
      </c>
    </row>
    <row r="10" spans="2:7" x14ac:dyDescent="0.25">
      <c r="B10" s="31"/>
      <c r="C10" s="32">
        <v>45</v>
      </c>
      <c r="D10" s="36">
        <v>1</v>
      </c>
      <c r="E10" s="37" t="s">
        <v>76</v>
      </c>
      <c r="F10" s="38">
        <v>9.1815193293608388</v>
      </c>
      <c r="G10" s="38">
        <v>3.0198434782608703</v>
      </c>
    </row>
    <row r="11" spans="2:7" x14ac:dyDescent="0.25">
      <c r="B11" s="31"/>
      <c r="C11" s="32">
        <v>46</v>
      </c>
      <c r="D11" s="36">
        <v>2</v>
      </c>
      <c r="E11" s="37" t="s">
        <v>77</v>
      </c>
      <c r="F11" s="38">
        <v>14.662338852289331</v>
      </c>
      <c r="G11" s="38">
        <v>14.622400000000001</v>
      </c>
    </row>
    <row r="12" spans="2:7" x14ac:dyDescent="0.25">
      <c r="B12" s="31"/>
      <c r="C12" s="32">
        <v>47</v>
      </c>
      <c r="D12" s="36">
        <v>3</v>
      </c>
      <c r="E12" s="37" t="s">
        <v>78</v>
      </c>
      <c r="F12" s="38">
        <v>10.881811195454212</v>
      </c>
      <c r="G12" s="38">
        <v>15.258156521739133</v>
      </c>
    </row>
    <row r="13" spans="2:7" s="52" customFormat="1" x14ac:dyDescent="0.25">
      <c r="B13" s="31" t="s">
        <v>28</v>
      </c>
      <c r="C13" s="32" t="s">
        <v>79</v>
      </c>
      <c r="D13" s="33"/>
      <c r="E13" s="34" t="s">
        <v>29</v>
      </c>
      <c r="F13" s="35">
        <v>8.2001664934547627</v>
      </c>
      <c r="G13" s="35">
        <v>8.2017295144933833</v>
      </c>
    </row>
    <row r="14" spans="2:7" s="52" customFormat="1" x14ac:dyDescent="0.25">
      <c r="B14" s="31"/>
      <c r="C14" s="32">
        <v>49</v>
      </c>
      <c r="D14" s="36">
        <v>4</v>
      </c>
      <c r="E14" s="37" t="s">
        <v>80</v>
      </c>
      <c r="F14" s="38">
        <v>2.8067378140710004</v>
      </c>
      <c r="G14" s="38">
        <v>0.90357766022891794</v>
      </c>
    </row>
    <row r="15" spans="2:7" s="52" customFormat="1" x14ac:dyDescent="0.25">
      <c r="B15" s="31"/>
      <c r="C15" s="32">
        <v>50</v>
      </c>
      <c r="D15" s="36">
        <v>5</v>
      </c>
      <c r="E15" s="37" t="s">
        <v>81</v>
      </c>
      <c r="F15" s="38">
        <v>0.14772304284584212</v>
      </c>
      <c r="G15" s="38">
        <v>3.7763380430220157E-2</v>
      </c>
    </row>
    <row r="16" spans="2:7" s="52" customFormat="1" x14ac:dyDescent="0.25">
      <c r="B16" s="31"/>
      <c r="C16" s="32">
        <v>51</v>
      </c>
      <c r="D16" s="36">
        <v>6</v>
      </c>
      <c r="E16" s="37" t="s">
        <v>82</v>
      </c>
      <c r="F16" s="38">
        <v>0.44316912853752638</v>
      </c>
      <c r="G16" s="38">
        <v>6.5227657106743914E-2</v>
      </c>
    </row>
    <row r="17" spans="2:7" x14ac:dyDescent="0.25">
      <c r="B17" s="31"/>
      <c r="C17" s="32">
        <v>52</v>
      </c>
      <c r="D17" s="36">
        <v>7</v>
      </c>
      <c r="E17" s="37" t="s">
        <v>83</v>
      </c>
      <c r="F17" s="38">
        <v>4.4532611256003651</v>
      </c>
      <c r="G17" s="38">
        <v>6.3649499532589431</v>
      </c>
    </row>
    <row r="18" spans="2:7" x14ac:dyDescent="0.25">
      <c r="B18" s="31"/>
      <c r="C18" s="32">
        <v>53</v>
      </c>
      <c r="D18" s="36">
        <v>8</v>
      </c>
      <c r="E18" s="37" t="s">
        <v>84</v>
      </c>
      <c r="F18" s="38">
        <v>0.34927538240002859</v>
      </c>
      <c r="G18" s="38">
        <v>0.83021086346855777</v>
      </c>
    </row>
    <row r="19" spans="2:7" x14ac:dyDescent="0.25">
      <c r="B19" s="31" t="s">
        <v>30</v>
      </c>
      <c r="C19" s="32" t="s">
        <v>85</v>
      </c>
      <c r="D19" s="33">
        <v>9</v>
      </c>
      <c r="E19" s="34" t="s">
        <v>31</v>
      </c>
      <c r="F19" s="35">
        <v>17.279528522343064</v>
      </c>
      <c r="G19" s="35">
        <v>10.3428</v>
      </c>
    </row>
    <row r="20" spans="2:7" x14ac:dyDescent="0.25">
      <c r="B20" s="31" t="s">
        <v>32</v>
      </c>
      <c r="C20" s="32" t="s">
        <v>86</v>
      </c>
      <c r="D20" s="33"/>
      <c r="E20" s="34" t="s">
        <v>33</v>
      </c>
      <c r="F20" s="35">
        <v>7.1264117675218541</v>
      </c>
      <c r="G20" s="35">
        <v>6.5333067280168313</v>
      </c>
    </row>
    <row r="21" spans="2:7" x14ac:dyDescent="0.25">
      <c r="B21" s="31"/>
      <c r="C21" s="32">
        <v>58</v>
      </c>
      <c r="D21" s="36">
        <v>10</v>
      </c>
      <c r="E21" s="37" t="s">
        <v>87</v>
      </c>
      <c r="F21" s="38">
        <v>0.96352215962291243</v>
      </c>
      <c r="G21" s="38">
        <v>1.2655974343776026</v>
      </c>
    </row>
    <row r="22" spans="2:7" x14ac:dyDescent="0.25">
      <c r="B22" s="31"/>
      <c r="C22" s="32" t="s">
        <v>88</v>
      </c>
      <c r="D22" s="36">
        <v>11</v>
      </c>
      <c r="E22" s="37" t="s">
        <v>89</v>
      </c>
      <c r="F22" s="38">
        <v>3.3962200678154559</v>
      </c>
      <c r="G22" s="38">
        <v>1.3811676806493101</v>
      </c>
    </row>
    <row r="23" spans="2:7" x14ac:dyDescent="0.25">
      <c r="B23" s="31"/>
      <c r="C23" s="32">
        <v>61</v>
      </c>
      <c r="D23" s="36">
        <v>12</v>
      </c>
      <c r="E23" s="37" t="s">
        <v>90</v>
      </c>
      <c r="F23" s="38">
        <v>0.47169723164103544</v>
      </c>
      <c r="G23" s="38">
        <v>2.2484125033825975</v>
      </c>
    </row>
    <row r="24" spans="2:7" x14ac:dyDescent="0.25">
      <c r="B24" s="31"/>
      <c r="C24" s="32" t="s">
        <v>91</v>
      </c>
      <c r="D24" s="36">
        <v>13</v>
      </c>
      <c r="E24" s="37" t="s">
        <v>92</v>
      </c>
      <c r="F24" s="38">
        <v>2.2949723084424507</v>
      </c>
      <c r="G24" s="38">
        <v>1.6381291096073212</v>
      </c>
    </row>
    <row r="25" spans="2:7" x14ac:dyDescent="0.25">
      <c r="B25" s="31" t="s">
        <v>34</v>
      </c>
      <c r="C25" s="32" t="s">
        <v>93</v>
      </c>
      <c r="D25" s="33"/>
      <c r="E25" s="34" t="s">
        <v>35</v>
      </c>
      <c r="F25" s="35">
        <v>5.5006508269697258</v>
      </c>
      <c r="G25" s="35">
        <v>7.1306796535848092</v>
      </c>
    </row>
    <row r="26" spans="2:7" x14ac:dyDescent="0.25">
      <c r="B26" s="31"/>
      <c r="C26" s="32">
        <v>64</v>
      </c>
      <c r="D26" s="36">
        <v>14</v>
      </c>
      <c r="E26" s="37" t="s">
        <v>94</v>
      </c>
      <c r="F26" s="38">
        <v>2.8918345829771734</v>
      </c>
      <c r="G26" s="38">
        <v>4.7859066143429576</v>
      </c>
    </row>
    <row r="27" spans="2:7" x14ac:dyDescent="0.25">
      <c r="B27" s="31"/>
      <c r="C27" s="32">
        <v>65</v>
      </c>
      <c r="D27" s="36">
        <v>15</v>
      </c>
      <c r="E27" s="37" t="s">
        <v>95</v>
      </c>
      <c r="F27" s="38">
        <v>1.3556638768100355</v>
      </c>
      <c r="G27" s="38">
        <v>1.4454080378888126</v>
      </c>
    </row>
    <row r="28" spans="2:7" x14ac:dyDescent="0.25">
      <c r="B28" s="31"/>
      <c r="C28" s="32">
        <v>66</v>
      </c>
      <c r="D28" s="36">
        <v>16</v>
      </c>
      <c r="E28" s="37" t="s">
        <v>96</v>
      </c>
      <c r="F28" s="38">
        <v>1.2531523671825171</v>
      </c>
      <c r="G28" s="38">
        <v>0.89936500135303887</v>
      </c>
    </row>
    <row r="29" spans="2:7" x14ac:dyDescent="0.25">
      <c r="B29" s="31" t="s">
        <v>36</v>
      </c>
      <c r="C29" s="32">
        <v>68</v>
      </c>
      <c r="D29" s="36">
        <v>17</v>
      </c>
      <c r="E29" s="34" t="s">
        <v>37</v>
      </c>
      <c r="F29" s="35">
        <v>2.7380673185358959</v>
      </c>
      <c r="G29" s="35">
        <v>1.2526869661703044</v>
      </c>
    </row>
    <row r="30" spans="2:7" x14ac:dyDescent="0.25">
      <c r="B30" s="31" t="s">
        <v>38</v>
      </c>
      <c r="C30" s="32" t="s">
        <v>97</v>
      </c>
      <c r="D30" s="36"/>
      <c r="E30" s="34" t="s">
        <v>39</v>
      </c>
      <c r="F30" s="35">
        <v>12.465425728658428</v>
      </c>
      <c r="G30" s="35">
        <v>8.7045684059526263</v>
      </c>
    </row>
    <row r="31" spans="2:7" x14ac:dyDescent="0.25">
      <c r="B31" s="31"/>
      <c r="C31" s="32" t="s">
        <v>98</v>
      </c>
      <c r="D31" s="36">
        <v>18</v>
      </c>
      <c r="E31" s="37" t="s">
        <v>99</v>
      </c>
      <c r="F31" s="38">
        <v>6.2122827060809351</v>
      </c>
      <c r="G31" s="38">
        <v>4.3041039350466859</v>
      </c>
    </row>
    <row r="32" spans="2:7" x14ac:dyDescent="0.25">
      <c r="B32" s="31"/>
      <c r="C32" s="32">
        <v>71</v>
      </c>
      <c r="D32" s="36">
        <v>19</v>
      </c>
      <c r="E32" s="37" t="s">
        <v>100</v>
      </c>
      <c r="F32" s="38">
        <v>2.0713817875709011</v>
      </c>
      <c r="G32" s="38">
        <v>1.5096483951283153</v>
      </c>
    </row>
    <row r="33" spans="2:7" x14ac:dyDescent="0.25">
      <c r="B33" s="31"/>
      <c r="C33" s="32">
        <v>72</v>
      </c>
      <c r="D33" s="36">
        <v>20</v>
      </c>
      <c r="E33" s="37" t="s">
        <v>101</v>
      </c>
      <c r="F33" s="38">
        <v>2.1103794474356925</v>
      </c>
      <c r="G33" s="38">
        <v>1.5096483951283153</v>
      </c>
    </row>
    <row r="34" spans="2:7" x14ac:dyDescent="0.25">
      <c r="B34" s="31"/>
      <c r="C34" s="32">
        <v>73</v>
      </c>
      <c r="D34" s="36">
        <v>21</v>
      </c>
      <c r="E34" s="37" t="s">
        <v>102</v>
      </c>
      <c r="F34" s="38">
        <v>0.99056418644617461</v>
      </c>
      <c r="G34" s="38">
        <v>0.64240357239502788</v>
      </c>
    </row>
    <row r="35" spans="2:7" x14ac:dyDescent="0.25">
      <c r="B35" s="31"/>
      <c r="C35" s="32" t="s">
        <v>103</v>
      </c>
      <c r="D35" s="36">
        <v>22</v>
      </c>
      <c r="E35" s="37" t="s">
        <v>104</v>
      </c>
      <c r="F35" s="38">
        <v>1.0808176011247257</v>
      </c>
      <c r="G35" s="38">
        <v>0.73876410825428207</v>
      </c>
    </row>
    <row r="36" spans="2:7" x14ac:dyDescent="0.25">
      <c r="B36" s="31" t="s">
        <v>40</v>
      </c>
      <c r="C36" s="32" t="s">
        <v>105</v>
      </c>
      <c r="D36" s="36"/>
      <c r="E36" s="34" t="s">
        <v>41</v>
      </c>
      <c r="F36" s="35">
        <v>3.7735778531282844</v>
      </c>
      <c r="G36" s="35">
        <v>2.7623353612986197</v>
      </c>
    </row>
    <row r="37" spans="2:7" x14ac:dyDescent="0.25">
      <c r="B37" s="31"/>
      <c r="C37" s="32">
        <v>77</v>
      </c>
      <c r="D37" s="36">
        <v>23</v>
      </c>
      <c r="E37" s="37" t="s">
        <v>106</v>
      </c>
      <c r="F37" s="38">
        <v>0.84905501695386409</v>
      </c>
      <c r="G37" s="38">
        <v>0.67452375101477924</v>
      </c>
    </row>
    <row r="38" spans="2:7" x14ac:dyDescent="0.25">
      <c r="B38" s="31"/>
      <c r="C38" s="32">
        <v>78</v>
      </c>
      <c r="D38" s="36">
        <v>24</v>
      </c>
      <c r="E38" s="37" t="s">
        <v>107</v>
      </c>
      <c r="F38" s="38">
        <v>1.7924494802359352</v>
      </c>
      <c r="G38" s="38">
        <v>0.38544214343701672</v>
      </c>
    </row>
    <row r="39" spans="2:7" x14ac:dyDescent="0.25">
      <c r="B39" s="31"/>
      <c r="C39" s="32">
        <v>79</v>
      </c>
      <c r="D39" s="36">
        <v>25</v>
      </c>
      <c r="E39" s="37" t="s">
        <v>108</v>
      </c>
      <c r="F39" s="38">
        <v>0.28301833898462131</v>
      </c>
      <c r="G39" s="38">
        <v>0.70664392963453049</v>
      </c>
    </row>
    <row r="40" spans="2:7" x14ac:dyDescent="0.25">
      <c r="B40" s="31"/>
      <c r="C40" s="32" t="s">
        <v>109</v>
      </c>
      <c r="D40" s="36">
        <v>26</v>
      </c>
      <c r="E40" s="37" t="s">
        <v>110</v>
      </c>
      <c r="F40" s="38">
        <v>0.84905501695386409</v>
      </c>
      <c r="G40" s="38">
        <v>0.99572553721229318</v>
      </c>
    </row>
    <row r="41" spans="2:7" x14ac:dyDescent="0.25">
      <c r="B41" s="31" t="s">
        <v>42</v>
      </c>
      <c r="C41" s="32">
        <v>84</v>
      </c>
      <c r="D41" s="36">
        <v>27</v>
      </c>
      <c r="E41" s="34" t="s">
        <v>43</v>
      </c>
      <c r="F41" s="35">
        <v>17.216948954897799</v>
      </c>
      <c r="G41" s="35">
        <v>18.501222884976801</v>
      </c>
    </row>
    <row r="42" spans="2:7" ht="13.5" customHeight="1" x14ac:dyDescent="0.25">
      <c r="B42" s="31" t="s">
        <v>44</v>
      </c>
      <c r="C42" s="32">
        <v>85</v>
      </c>
      <c r="D42" s="36">
        <v>28</v>
      </c>
      <c r="E42" s="34" t="s">
        <v>45</v>
      </c>
      <c r="F42" s="39">
        <v>13.721274960710472</v>
      </c>
      <c r="G42" s="40">
        <v>6.1452</v>
      </c>
    </row>
    <row r="43" spans="2:7" x14ac:dyDescent="0.25">
      <c r="B43" s="31" t="s">
        <v>46</v>
      </c>
      <c r="C43" s="32" t="s">
        <v>111</v>
      </c>
      <c r="D43" s="36"/>
      <c r="E43" s="34" t="s">
        <v>47</v>
      </c>
      <c r="F43" s="35">
        <v>30.971374626066403</v>
      </c>
      <c r="G43" s="35">
        <v>13.377461929677454</v>
      </c>
    </row>
    <row r="44" spans="2:7" x14ac:dyDescent="0.25">
      <c r="B44" s="31"/>
      <c r="C44" s="32">
        <v>86</v>
      </c>
      <c r="D44" s="36">
        <v>29</v>
      </c>
      <c r="E44" s="37" t="s">
        <v>112</v>
      </c>
      <c r="F44" s="38">
        <v>15.481751187263928</v>
      </c>
      <c r="G44" s="38">
        <v>6.4069440727501776</v>
      </c>
    </row>
    <row r="45" spans="2:7" x14ac:dyDescent="0.25">
      <c r="B45" s="31"/>
      <c r="C45" s="32" t="s">
        <v>113</v>
      </c>
      <c r="D45" s="36">
        <v>30</v>
      </c>
      <c r="E45" s="37" t="s">
        <v>114</v>
      </c>
      <c r="F45" s="38">
        <v>15.489623438802477</v>
      </c>
      <c r="G45" s="38">
        <v>6.9705178569272759</v>
      </c>
    </row>
    <row r="46" spans="2:7" x14ac:dyDescent="0.25">
      <c r="B46" s="31" t="s">
        <v>48</v>
      </c>
      <c r="C46" s="32" t="s">
        <v>115</v>
      </c>
      <c r="D46" s="36"/>
      <c r="E46" s="34" t="s">
        <v>49</v>
      </c>
      <c r="F46" s="35">
        <v>11.218800551824875</v>
      </c>
      <c r="G46" s="35">
        <v>5.5044000000000004</v>
      </c>
    </row>
    <row r="47" spans="2:7" x14ac:dyDescent="0.25">
      <c r="B47" s="31"/>
      <c r="C47" s="32" t="s">
        <v>116</v>
      </c>
      <c r="D47" s="36">
        <v>31</v>
      </c>
      <c r="E47" s="37" t="s">
        <v>117</v>
      </c>
      <c r="F47" s="38">
        <v>6.4115499354550431</v>
      </c>
      <c r="G47" s="38">
        <v>3.2921052631578949</v>
      </c>
    </row>
    <row r="48" spans="2:7" x14ac:dyDescent="0.25">
      <c r="B48" s="31"/>
      <c r="C48" s="32">
        <v>93</v>
      </c>
      <c r="D48" s="36">
        <v>32</v>
      </c>
      <c r="E48" s="37" t="s">
        <v>118</v>
      </c>
      <c r="F48" s="38">
        <v>4.8072506163698323</v>
      </c>
      <c r="G48" s="38">
        <v>2.2122947368421055</v>
      </c>
    </row>
    <row r="49" spans="2:7" x14ac:dyDescent="0.25">
      <c r="B49" s="31" t="s">
        <v>50</v>
      </c>
      <c r="C49" s="32" t="s">
        <v>119</v>
      </c>
      <c r="D49" s="36"/>
      <c r="E49" s="34" t="s">
        <v>51</v>
      </c>
      <c r="F49" s="35">
        <v>8.4524324386489766</v>
      </c>
      <c r="G49" s="35">
        <v>2.6315999999999997</v>
      </c>
    </row>
    <row r="50" spans="2:7" x14ac:dyDescent="0.25">
      <c r="B50" s="31"/>
      <c r="C50" s="32">
        <v>94</v>
      </c>
      <c r="D50" s="36">
        <v>33</v>
      </c>
      <c r="E50" s="37" t="s">
        <v>120</v>
      </c>
      <c r="F50" s="38">
        <v>5.734831840521597</v>
      </c>
      <c r="G50" s="38">
        <v>1.196181818181818</v>
      </c>
    </row>
    <row r="51" spans="2:7" x14ac:dyDescent="0.25">
      <c r="B51" s="31"/>
      <c r="C51" s="32">
        <v>95</v>
      </c>
      <c r="D51" s="36">
        <v>34</v>
      </c>
      <c r="E51" s="37" t="s">
        <v>121</v>
      </c>
      <c r="F51" s="38">
        <v>8.4863918806033931E-2</v>
      </c>
      <c r="G51" s="38">
        <v>0.28708363636363637</v>
      </c>
    </row>
    <row r="52" spans="2:7" x14ac:dyDescent="0.25">
      <c r="B52" s="31"/>
      <c r="C52" s="32">
        <v>96</v>
      </c>
      <c r="D52" s="36">
        <v>35</v>
      </c>
      <c r="E52" s="37" t="s">
        <v>51</v>
      </c>
      <c r="F52" s="38">
        <v>2.6327366793213445</v>
      </c>
      <c r="G52" s="38">
        <v>1.1483345454545455</v>
      </c>
    </row>
    <row r="53" spans="2:7" x14ac:dyDescent="0.25">
      <c r="B53" s="31" t="s">
        <v>52</v>
      </c>
      <c r="C53" s="32" t="s">
        <v>122</v>
      </c>
      <c r="D53" s="36">
        <v>36</v>
      </c>
      <c r="E53" s="34" t="s">
        <v>53</v>
      </c>
      <c r="F53" s="35">
        <v>0</v>
      </c>
      <c r="G53" s="35">
        <v>0</v>
      </c>
    </row>
    <row r="54" spans="2:7" x14ac:dyDescent="0.25">
      <c r="B54" s="31" t="s">
        <v>54</v>
      </c>
      <c r="C54" s="32">
        <v>99</v>
      </c>
      <c r="D54" s="36">
        <v>37</v>
      </c>
      <c r="E54" s="34" t="s">
        <v>55</v>
      </c>
      <c r="F54" s="35">
        <v>0.16851981029810295</v>
      </c>
      <c r="G54" s="35">
        <v>7.1999999999999995E-2</v>
      </c>
    </row>
    <row r="55" spans="2:7" x14ac:dyDescent="0.25">
      <c r="B55" s="31" t="s">
        <v>56</v>
      </c>
      <c r="C55" s="32"/>
      <c r="D55" s="36"/>
      <c r="E55" s="34" t="s">
        <v>57</v>
      </c>
      <c r="F55" s="35"/>
      <c r="G55" s="35"/>
    </row>
    <row r="56" spans="2:7" x14ac:dyDescent="0.25">
      <c r="B56" s="31"/>
      <c r="C56" s="32"/>
      <c r="D56" s="36"/>
      <c r="E56" s="37" t="s">
        <v>125</v>
      </c>
      <c r="F56" s="38">
        <v>173.55884923016302</v>
      </c>
      <c r="G56" s="38">
        <v>124.06039144417083</v>
      </c>
    </row>
    <row r="57" spans="2:7" x14ac:dyDescent="0.25">
      <c r="B57"/>
      <c r="C57"/>
      <c r="D57"/>
      <c r="E57"/>
      <c r="F57"/>
      <c r="G57"/>
    </row>
    <row r="58" spans="2:7" ht="39" x14ac:dyDescent="0.25">
      <c r="B58"/>
      <c r="C58" s="53" t="s">
        <v>61</v>
      </c>
      <c r="D58" s="28" t="s">
        <v>65</v>
      </c>
      <c r="E58" s="29" t="s">
        <v>1</v>
      </c>
      <c r="F58" s="30" t="s">
        <v>128</v>
      </c>
      <c r="G58" s="30" t="s">
        <v>127</v>
      </c>
    </row>
    <row r="59" spans="2:7" x14ac:dyDescent="0.25">
      <c r="B59"/>
      <c r="C59" s="54" t="s">
        <v>15</v>
      </c>
      <c r="D59" s="46" t="s">
        <v>70</v>
      </c>
      <c r="E59" s="46" t="s">
        <v>16</v>
      </c>
      <c r="F59" s="47"/>
      <c r="G59" s="47"/>
    </row>
    <row r="60" spans="2:7" x14ac:dyDescent="0.25">
      <c r="B60"/>
      <c r="C60" s="54" t="s">
        <v>17</v>
      </c>
      <c r="D60" s="46" t="s">
        <v>71</v>
      </c>
      <c r="E60" s="46" t="s">
        <v>18</v>
      </c>
      <c r="F60" s="47"/>
      <c r="G60" s="47"/>
    </row>
    <row r="61" spans="2:7" x14ac:dyDescent="0.25">
      <c r="B61"/>
      <c r="C61" s="54" t="s">
        <v>19</v>
      </c>
      <c r="D61" s="46" t="s">
        <v>72</v>
      </c>
      <c r="E61" s="46" t="s">
        <v>11</v>
      </c>
      <c r="F61" s="47"/>
      <c r="G61" s="47"/>
    </row>
    <row r="62" spans="2:7" x14ac:dyDescent="0.25">
      <c r="B62"/>
      <c r="C62" s="54" t="s">
        <v>20</v>
      </c>
      <c r="D62" s="46">
        <v>35</v>
      </c>
      <c r="E62" s="46" t="s">
        <v>63</v>
      </c>
      <c r="F62" s="47"/>
      <c r="G62" s="47"/>
    </row>
    <row r="63" spans="2:7" x14ac:dyDescent="0.25">
      <c r="B63"/>
      <c r="C63" s="54" t="s">
        <v>22</v>
      </c>
      <c r="D63" s="46" t="s">
        <v>73</v>
      </c>
      <c r="E63" s="46" t="s">
        <v>64</v>
      </c>
      <c r="F63" s="47"/>
      <c r="G63" s="47"/>
    </row>
    <row r="64" spans="2:7" x14ac:dyDescent="0.25">
      <c r="B64"/>
      <c r="C64" s="54" t="s">
        <v>24</v>
      </c>
      <c r="D64" s="46" t="s">
        <v>74</v>
      </c>
      <c r="E64" s="46" t="s">
        <v>25</v>
      </c>
      <c r="F64" s="47"/>
      <c r="G64" s="47"/>
    </row>
    <row r="65" spans="2:7" x14ac:dyDescent="0.25">
      <c r="B65"/>
      <c r="C65" s="54" t="s">
        <v>26</v>
      </c>
      <c r="D65" s="46" t="s">
        <v>75</v>
      </c>
      <c r="E65" s="46" t="s">
        <v>27</v>
      </c>
      <c r="F65" s="47">
        <v>34.725669377104381</v>
      </c>
      <c r="G65" s="47">
        <v>32.900400000000005</v>
      </c>
    </row>
    <row r="66" spans="2:7" x14ac:dyDescent="0.25">
      <c r="B66"/>
      <c r="C66" s="54" t="s">
        <v>28</v>
      </c>
      <c r="D66" s="46" t="s">
        <v>79</v>
      </c>
      <c r="E66" s="46" t="s">
        <v>29</v>
      </c>
      <c r="F66" s="47">
        <v>8.2001664934547627</v>
      </c>
      <c r="G66" s="47">
        <v>8.2017295144933833</v>
      </c>
    </row>
    <row r="67" spans="2:7" x14ac:dyDescent="0.25">
      <c r="B67"/>
      <c r="C67" s="54" t="s">
        <v>30</v>
      </c>
      <c r="D67" s="46" t="s">
        <v>85</v>
      </c>
      <c r="E67" s="46" t="s">
        <v>31</v>
      </c>
      <c r="F67" s="47">
        <v>17.279528522343064</v>
      </c>
      <c r="G67" s="47">
        <v>10.3428</v>
      </c>
    </row>
    <row r="68" spans="2:7" x14ac:dyDescent="0.25">
      <c r="B68"/>
      <c r="C68" s="54" t="s">
        <v>32</v>
      </c>
      <c r="D68" s="46" t="s">
        <v>86</v>
      </c>
      <c r="E68" s="46" t="s">
        <v>33</v>
      </c>
      <c r="F68" s="47">
        <v>7.1264117675218541</v>
      </c>
      <c r="G68" s="47">
        <v>6.5333067280168313</v>
      </c>
    </row>
    <row r="69" spans="2:7" x14ac:dyDescent="0.25">
      <c r="B69"/>
      <c r="C69" s="54" t="s">
        <v>34</v>
      </c>
      <c r="D69" s="46" t="s">
        <v>93</v>
      </c>
      <c r="E69" s="46" t="s">
        <v>35</v>
      </c>
      <c r="F69" s="47">
        <v>5.5006508269697258</v>
      </c>
      <c r="G69" s="47">
        <v>7.1306796535848092</v>
      </c>
    </row>
    <row r="70" spans="2:7" x14ac:dyDescent="0.25">
      <c r="B70"/>
      <c r="C70" s="54" t="s">
        <v>36</v>
      </c>
      <c r="D70" s="46">
        <v>68</v>
      </c>
      <c r="E70" s="46" t="s">
        <v>37</v>
      </c>
      <c r="F70" s="47">
        <v>2.7380673185358959</v>
      </c>
      <c r="G70" s="47">
        <v>1.2526869661703044</v>
      </c>
    </row>
    <row r="71" spans="2:7" x14ac:dyDescent="0.25">
      <c r="B71"/>
      <c r="C71" s="54" t="s">
        <v>38</v>
      </c>
      <c r="D71" s="46" t="s">
        <v>97</v>
      </c>
      <c r="E71" s="46" t="s">
        <v>39</v>
      </c>
      <c r="F71" s="47">
        <v>12.465425728658428</v>
      </c>
      <c r="G71" s="47">
        <v>8.7045684059526263</v>
      </c>
    </row>
    <row r="72" spans="2:7" x14ac:dyDescent="0.25">
      <c r="B72"/>
      <c r="C72" s="54" t="s">
        <v>40</v>
      </c>
      <c r="D72" s="46" t="s">
        <v>105</v>
      </c>
      <c r="E72" s="46" t="s">
        <v>41</v>
      </c>
      <c r="F72" s="47">
        <v>3.7735778531282844</v>
      </c>
      <c r="G72" s="47">
        <v>2.7623353612986197</v>
      </c>
    </row>
    <row r="73" spans="2:7" x14ac:dyDescent="0.25">
      <c r="B73"/>
      <c r="C73" s="54" t="s">
        <v>42</v>
      </c>
      <c r="D73" s="46">
        <v>84</v>
      </c>
      <c r="E73" s="46" t="s">
        <v>43</v>
      </c>
      <c r="F73" s="47">
        <v>17.216948954897799</v>
      </c>
      <c r="G73" s="47">
        <v>18.501222884976801</v>
      </c>
    </row>
    <row r="74" spans="2:7" x14ac:dyDescent="0.25">
      <c r="B74"/>
      <c r="C74" s="54" t="s">
        <v>44</v>
      </c>
      <c r="D74" s="46">
        <v>85</v>
      </c>
      <c r="E74" s="46" t="s">
        <v>45</v>
      </c>
      <c r="F74" s="47">
        <v>13.721274960710472</v>
      </c>
      <c r="G74" s="47">
        <v>6.1452</v>
      </c>
    </row>
    <row r="75" spans="2:7" x14ac:dyDescent="0.25">
      <c r="B75"/>
      <c r="C75" s="54" t="s">
        <v>46</v>
      </c>
      <c r="D75" s="46" t="s">
        <v>111</v>
      </c>
      <c r="E75" s="46" t="s">
        <v>47</v>
      </c>
      <c r="F75" s="47">
        <v>30.971374626066403</v>
      </c>
      <c r="G75" s="47">
        <v>13.377461929677454</v>
      </c>
    </row>
    <row r="76" spans="2:7" x14ac:dyDescent="0.25">
      <c r="B76"/>
      <c r="C76" s="54" t="s">
        <v>48</v>
      </c>
      <c r="D76" s="46" t="s">
        <v>115</v>
      </c>
      <c r="E76" s="46" t="s">
        <v>49</v>
      </c>
      <c r="F76" s="47">
        <v>11.218800551824875</v>
      </c>
      <c r="G76" s="47">
        <v>5.5044000000000004</v>
      </c>
    </row>
    <row r="77" spans="2:7" x14ac:dyDescent="0.25">
      <c r="B77"/>
      <c r="C77" s="54" t="s">
        <v>50</v>
      </c>
      <c r="D77" s="46" t="s">
        <v>119</v>
      </c>
      <c r="E77" s="46" t="s">
        <v>51</v>
      </c>
      <c r="F77" s="47">
        <v>8.4524324386489766</v>
      </c>
      <c r="G77" s="47">
        <v>2.6315999999999997</v>
      </c>
    </row>
    <row r="78" spans="2:7" x14ac:dyDescent="0.25">
      <c r="B78"/>
      <c r="C78" s="54" t="s">
        <v>52</v>
      </c>
      <c r="D78" s="46" t="s">
        <v>122</v>
      </c>
      <c r="E78" s="46" t="s">
        <v>53</v>
      </c>
      <c r="F78" s="47">
        <v>0</v>
      </c>
      <c r="G78" s="47">
        <v>0</v>
      </c>
    </row>
    <row r="79" spans="2:7" x14ac:dyDescent="0.25">
      <c r="B79"/>
      <c r="C79" s="54" t="s">
        <v>54</v>
      </c>
      <c r="D79" s="46">
        <v>99</v>
      </c>
      <c r="E79" s="46" t="s">
        <v>55</v>
      </c>
      <c r="F79" s="47">
        <v>0.16851981029810295</v>
      </c>
      <c r="G79" s="47">
        <v>7.1999999999999995E-2</v>
      </c>
    </row>
    <row r="80" spans="2:7" x14ac:dyDescent="0.25">
      <c r="B80"/>
      <c r="C80" s="54" t="s">
        <v>56</v>
      </c>
      <c r="D80" s="46"/>
      <c r="E80" s="46" t="s">
        <v>57</v>
      </c>
      <c r="F80" s="47"/>
      <c r="G80" s="47"/>
    </row>
    <row r="81" spans="2:7" x14ac:dyDescent="0.25">
      <c r="B81"/>
      <c r="C81" s="55"/>
      <c r="D81" s="36"/>
      <c r="E81" s="48" t="s">
        <v>129</v>
      </c>
      <c r="F81" s="49">
        <v>173.55884923016302</v>
      </c>
      <c r="G81" s="49">
        <v>124.06039144417085</v>
      </c>
    </row>
    <row r="82" spans="2:7" x14ac:dyDescent="0.25">
      <c r="B82"/>
      <c r="C82"/>
      <c r="D82"/>
      <c r="E82" s="50"/>
      <c r="F82" s="51"/>
      <c r="G82" s="51"/>
    </row>
    <row r="83" spans="2:7" x14ac:dyDescent="0.25">
      <c r="B83"/>
    </row>
    <row r="84" spans="2:7" x14ac:dyDescent="0.25">
      <c r="B8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R32"/>
  <sheetViews>
    <sheetView zoomScale="80" zoomScaleNormal="80" workbookViewId="0">
      <selection activeCell="A31" sqref="A31"/>
    </sheetView>
  </sheetViews>
  <sheetFormatPr defaultRowHeight="15" x14ac:dyDescent="0.25"/>
  <cols>
    <col min="2" max="2" width="11.42578125" customWidth="1"/>
    <col min="3" max="3" width="36.42578125" customWidth="1"/>
    <col min="4" max="4" width="11.140625" customWidth="1"/>
    <col min="5" max="6" width="9.28515625" bestFit="1" customWidth="1"/>
    <col min="7" max="7" width="8" customWidth="1"/>
    <col min="8" max="8" width="10.7109375" customWidth="1"/>
    <col min="9" max="9" width="9.28515625" bestFit="1" customWidth="1"/>
    <col min="10" max="10" width="9.28515625" customWidth="1"/>
    <col min="11" max="13" width="9.28515625" bestFit="1" customWidth="1"/>
    <col min="14" max="14" width="9.85546875" customWidth="1"/>
    <col min="15" max="15" width="9.85546875" bestFit="1" customWidth="1"/>
    <col min="16" max="16" width="9.28515625" bestFit="1" customWidth="1"/>
    <col min="18" max="18" width="9.28515625" style="186" bestFit="1" customWidth="1"/>
  </cols>
  <sheetData>
    <row r="1" spans="2:18" x14ac:dyDescent="0.25">
      <c r="C1" s="1"/>
    </row>
    <row r="2" spans="2:18" x14ac:dyDescent="0.25">
      <c r="B2" s="2" t="s">
        <v>419</v>
      </c>
      <c r="C2" s="2"/>
    </row>
    <row r="4" spans="2:18" x14ac:dyDescent="0.25">
      <c r="B4" s="3"/>
      <c r="C4" s="3"/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5"/>
      <c r="P4" s="5"/>
    </row>
    <row r="5" spans="2:18" ht="39" x14ac:dyDescent="0.25"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7" t="s">
        <v>13</v>
      </c>
      <c r="P5" s="7" t="s">
        <v>14</v>
      </c>
      <c r="R5" s="190" t="s">
        <v>420</v>
      </c>
    </row>
    <row r="6" spans="2:18" x14ac:dyDescent="0.25">
      <c r="B6" s="8" t="s">
        <v>15</v>
      </c>
      <c r="C6" s="9" t="s">
        <v>16</v>
      </c>
      <c r="D6" s="10">
        <v>21.748626980742696</v>
      </c>
      <c r="E6" s="10">
        <v>5.2735441513424464</v>
      </c>
      <c r="F6" s="10">
        <v>0.32055891387146013</v>
      </c>
      <c r="G6" s="10">
        <v>1.0461280221465037</v>
      </c>
      <c r="H6" s="10">
        <v>1.0878719058561253</v>
      </c>
      <c r="I6" s="10">
        <v>7.5991173094392694</v>
      </c>
      <c r="J6" s="10">
        <v>0</v>
      </c>
      <c r="K6" s="10">
        <v>0</v>
      </c>
      <c r="L6" s="10"/>
      <c r="M6" s="10">
        <v>106.90057897845459</v>
      </c>
      <c r="N6" s="10">
        <v>0</v>
      </c>
      <c r="O6" s="11">
        <v>143.97642626185308</v>
      </c>
      <c r="P6" s="12">
        <v>8.9506562990844489E-5</v>
      </c>
    </row>
    <row r="7" spans="2:18" x14ac:dyDescent="0.25">
      <c r="B7" s="8" t="s">
        <v>17</v>
      </c>
      <c r="C7" s="9" t="s">
        <v>18</v>
      </c>
      <c r="D7" s="10">
        <v>2.8194993929811591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/>
      <c r="M7" s="10">
        <v>50.785724552870789</v>
      </c>
      <c r="N7" s="10">
        <v>0</v>
      </c>
      <c r="O7" s="11">
        <v>53.605223945851947</v>
      </c>
      <c r="P7" s="12">
        <v>3.3325034370706351E-5</v>
      </c>
    </row>
    <row r="8" spans="2:18" x14ac:dyDescent="0.25">
      <c r="B8" s="8" t="s">
        <v>19</v>
      </c>
      <c r="C8" s="9" t="s">
        <v>11</v>
      </c>
      <c r="D8" s="10">
        <v>3873.0310792076948</v>
      </c>
      <c r="E8" s="10">
        <v>2393.0105458968405</v>
      </c>
      <c r="F8" s="10">
        <v>76.001701858607532</v>
      </c>
      <c r="G8" s="10">
        <v>291.83309952789693</v>
      </c>
      <c r="H8" s="10">
        <v>25.243975054013976</v>
      </c>
      <c r="I8" s="10">
        <v>175.11798620757432</v>
      </c>
      <c r="J8" s="10">
        <v>27.630683603919568</v>
      </c>
      <c r="K8" s="10">
        <v>0</v>
      </c>
      <c r="L8" s="10"/>
      <c r="M8" s="10">
        <v>87422.080082198328</v>
      </c>
      <c r="N8" s="10">
        <v>0</v>
      </c>
      <c r="O8" s="11">
        <v>94283.949153554873</v>
      </c>
      <c r="P8" s="12">
        <v>5.8613986004833772E-2</v>
      </c>
    </row>
    <row r="9" spans="2:18" x14ac:dyDescent="0.25">
      <c r="B9" s="8" t="s">
        <v>20</v>
      </c>
      <c r="C9" s="9" t="s">
        <v>21</v>
      </c>
      <c r="D9" s="10">
        <v>894.21928492390089</v>
      </c>
      <c r="E9" s="10">
        <v>15.835707084449529</v>
      </c>
      <c r="F9" s="10">
        <v>0</v>
      </c>
      <c r="G9" s="10">
        <v>0.39721262627226106</v>
      </c>
      <c r="H9" s="10">
        <v>0</v>
      </c>
      <c r="I9" s="10">
        <v>0.20304591453991619</v>
      </c>
      <c r="J9" s="10">
        <v>0</v>
      </c>
      <c r="K9" s="10">
        <v>0</v>
      </c>
      <c r="L9" s="10"/>
      <c r="M9" s="10">
        <v>771.87486833884054</v>
      </c>
      <c r="N9" s="10">
        <v>0</v>
      </c>
      <c r="O9" s="11">
        <v>1682.530118888003</v>
      </c>
      <c r="P9" s="12">
        <v>1.0459871242834377E-3</v>
      </c>
    </row>
    <row r="10" spans="2:18" x14ac:dyDescent="0.25">
      <c r="B10" s="8" t="s">
        <v>22</v>
      </c>
      <c r="C10" s="9" t="s">
        <v>23</v>
      </c>
      <c r="D10" s="10">
        <v>612.8470334121622</v>
      </c>
      <c r="E10" s="10">
        <v>82.579885560662618</v>
      </c>
      <c r="F10" s="10">
        <v>0.62556243487388685</v>
      </c>
      <c r="G10" s="10">
        <v>2.3508472067584112</v>
      </c>
      <c r="H10" s="10">
        <v>0.72613473147833496</v>
      </c>
      <c r="I10" s="10">
        <v>16.911759100181101</v>
      </c>
      <c r="J10" s="10">
        <v>0</v>
      </c>
      <c r="K10" s="10">
        <v>0</v>
      </c>
      <c r="L10" s="10"/>
      <c r="M10" s="10">
        <v>3232.3790983146469</v>
      </c>
      <c r="N10" s="10">
        <v>0</v>
      </c>
      <c r="O10" s="11">
        <v>3948.4203207607634</v>
      </c>
      <c r="P10" s="12">
        <v>2.4546347018764725E-3</v>
      </c>
    </row>
    <row r="11" spans="2:18" x14ac:dyDescent="0.25">
      <c r="B11" s="8" t="s">
        <v>24</v>
      </c>
      <c r="C11" s="9" t="s">
        <v>25</v>
      </c>
      <c r="D11" s="10">
        <v>3326.1103629009731</v>
      </c>
      <c r="E11" s="10">
        <v>1111.4878405866641</v>
      </c>
      <c r="F11" s="10">
        <v>33.866261275228084</v>
      </c>
      <c r="G11" s="10">
        <v>85.461209054392981</v>
      </c>
      <c r="H11" s="10">
        <v>115.6545242445052</v>
      </c>
      <c r="I11" s="10">
        <v>72.243388319360506</v>
      </c>
      <c r="J11" s="10">
        <v>11.507525375231619</v>
      </c>
      <c r="K11" s="10">
        <v>0</v>
      </c>
      <c r="L11" s="10"/>
      <c r="M11" s="10">
        <v>21542.695919916016</v>
      </c>
      <c r="N11" s="10">
        <v>0</v>
      </c>
      <c r="O11" s="11">
        <v>26299.027031672373</v>
      </c>
      <c r="P11" s="12">
        <v>1.6349450953360593E-2</v>
      </c>
    </row>
    <row r="12" spans="2:18" x14ac:dyDescent="0.25">
      <c r="B12" s="8" t="s">
        <v>26</v>
      </c>
      <c r="C12" s="13" t="s">
        <v>27</v>
      </c>
      <c r="D12" s="10">
        <v>8410.7161185428176</v>
      </c>
      <c r="E12" s="10">
        <v>43876.411183563272</v>
      </c>
      <c r="F12" s="10">
        <v>154.16053100198909</v>
      </c>
      <c r="G12" s="10">
        <v>590.97285073135492</v>
      </c>
      <c r="H12" s="10">
        <v>378.97662221393045</v>
      </c>
      <c r="I12" s="10">
        <v>900.32677829031252</v>
      </c>
      <c r="J12" s="10">
        <v>251.15973870760376</v>
      </c>
      <c r="K12" s="10">
        <v>0</v>
      </c>
      <c r="L12" s="10"/>
      <c r="M12" s="10">
        <v>96169.636492076417</v>
      </c>
      <c r="N12" s="10">
        <v>0</v>
      </c>
      <c r="O12" s="11">
        <v>150732.36031512771</v>
      </c>
      <c r="P12" s="12">
        <v>9.3706559147171034E-2</v>
      </c>
      <c r="R12" s="191">
        <f>O12/$O$31</f>
        <v>0.31893944912049577</v>
      </c>
    </row>
    <row r="13" spans="2:18" x14ac:dyDescent="0.25">
      <c r="B13" s="8" t="s">
        <v>28</v>
      </c>
      <c r="C13" s="13" t="s">
        <v>29</v>
      </c>
      <c r="D13" s="10">
        <v>2533.2274689281612</v>
      </c>
      <c r="E13" s="10">
        <v>443.53275688738023</v>
      </c>
      <c r="F13" s="10">
        <v>24.615723734294395</v>
      </c>
      <c r="G13" s="10">
        <v>6.6949747017289418</v>
      </c>
      <c r="H13" s="10">
        <v>372.77926587970182</v>
      </c>
      <c r="I13" s="10">
        <v>52.847110755419052</v>
      </c>
      <c r="J13" s="10">
        <v>59.568128230364913</v>
      </c>
      <c r="K13" s="10">
        <v>0</v>
      </c>
      <c r="L13" s="10">
        <v>3277.7758374486066</v>
      </c>
      <c r="M13" s="10">
        <v>28191.211970345172</v>
      </c>
      <c r="N13" s="10">
        <v>0</v>
      </c>
      <c r="O13" s="11">
        <v>34962.25323691083</v>
      </c>
      <c r="P13" s="12">
        <v>2.1735163199286502E-2</v>
      </c>
      <c r="R13" s="191">
        <f t="shared" ref="R13:R26" si="0">O13/$O$31</f>
        <v>7.3977756097490743E-2</v>
      </c>
    </row>
    <row r="14" spans="2:18" x14ac:dyDescent="0.25">
      <c r="B14" s="8" t="s">
        <v>30</v>
      </c>
      <c r="C14" s="13" t="s">
        <v>31</v>
      </c>
      <c r="D14" s="10">
        <v>850.09701349671877</v>
      </c>
      <c r="E14" s="10">
        <v>1279.2554041935389</v>
      </c>
      <c r="F14" s="10">
        <v>148.96115344813705</v>
      </c>
      <c r="G14" s="10">
        <v>718.80046493551902</v>
      </c>
      <c r="H14" s="10">
        <v>14941.551717393166</v>
      </c>
      <c r="I14" s="10">
        <v>12537.225220356762</v>
      </c>
      <c r="J14" s="10">
        <v>2406.1408232533408</v>
      </c>
      <c r="K14" s="10">
        <v>0</v>
      </c>
      <c r="L14" s="10"/>
      <c r="M14" s="10">
        <v>1563.0464503078099</v>
      </c>
      <c r="N14" s="10">
        <v>0</v>
      </c>
      <c r="O14" s="11">
        <v>34445.07824738499</v>
      </c>
      <c r="P14" s="12">
        <v>2.1413648372316883E-2</v>
      </c>
      <c r="R14" s="191">
        <f t="shared" si="0"/>
        <v>7.2883448903511797E-2</v>
      </c>
    </row>
    <row r="15" spans="2:18" x14ac:dyDescent="0.25">
      <c r="B15" s="8" t="s">
        <v>32</v>
      </c>
      <c r="C15" s="13" t="s">
        <v>33</v>
      </c>
      <c r="D15" s="10">
        <v>7280.4882392057625</v>
      </c>
      <c r="E15" s="10">
        <v>386.20599875290918</v>
      </c>
      <c r="F15" s="10">
        <v>692.97294637008076</v>
      </c>
      <c r="G15" s="10">
        <v>34.644125661015444</v>
      </c>
      <c r="H15" s="10">
        <v>28.356186056208895</v>
      </c>
      <c r="I15" s="10">
        <v>853.70828091936073</v>
      </c>
      <c r="J15" s="10">
        <v>14.055437485982708</v>
      </c>
      <c r="K15" s="10">
        <v>0</v>
      </c>
      <c r="L15" s="10"/>
      <c r="M15" s="10">
        <v>3527.7643061423701</v>
      </c>
      <c r="N15" s="10">
        <v>0</v>
      </c>
      <c r="O15" s="11">
        <v>12818.19552059369</v>
      </c>
      <c r="P15" s="12">
        <v>7.9687533201187894E-3</v>
      </c>
      <c r="R15" s="191">
        <f t="shared" si="0"/>
        <v>2.7122432167252793E-2</v>
      </c>
    </row>
    <row r="16" spans="2:18" x14ac:dyDescent="0.25">
      <c r="B16" s="8" t="s">
        <v>34</v>
      </c>
      <c r="C16" s="13" t="s">
        <v>35</v>
      </c>
      <c r="D16" s="10">
        <v>9072.2833930568759</v>
      </c>
      <c r="E16" s="10">
        <v>675.54421093454721</v>
      </c>
      <c r="F16" s="10">
        <v>20.388257313723386</v>
      </c>
      <c r="G16" s="10">
        <v>22.6983761104647</v>
      </c>
      <c r="H16" s="10">
        <v>92.539882316941231</v>
      </c>
      <c r="I16" s="10">
        <v>95.794089245235568</v>
      </c>
      <c r="J16" s="10">
        <v>18.476401503541567</v>
      </c>
      <c r="K16" s="10">
        <v>0</v>
      </c>
      <c r="L16" s="10"/>
      <c r="M16" s="10">
        <v>1950.9891657124915</v>
      </c>
      <c r="N16" s="10">
        <v>0</v>
      </c>
      <c r="O16" s="11">
        <v>11948.713776193821</v>
      </c>
      <c r="P16" s="12">
        <v>7.4282181467913485E-3</v>
      </c>
      <c r="R16" s="191">
        <f t="shared" si="0"/>
        <v>2.5282667779569477E-2</v>
      </c>
    </row>
    <row r="17" spans="1:18" x14ac:dyDescent="0.25">
      <c r="B17" s="8" t="s">
        <v>36</v>
      </c>
      <c r="C17" s="13" t="s">
        <v>37</v>
      </c>
      <c r="D17" s="10">
        <v>2970.5618773509213</v>
      </c>
      <c r="E17" s="10">
        <v>334.05442716948431</v>
      </c>
      <c r="F17" s="10">
        <v>14.636287356026502</v>
      </c>
      <c r="G17" s="10">
        <v>115.2461472933644</v>
      </c>
      <c r="H17" s="10">
        <v>40.429910655158515</v>
      </c>
      <c r="I17" s="10">
        <v>316.73999728980272</v>
      </c>
      <c r="J17" s="10">
        <v>38.839204732845069</v>
      </c>
      <c r="K17" s="10">
        <v>0</v>
      </c>
      <c r="L17" s="10"/>
      <c r="M17" s="10">
        <v>1051.3112971938547</v>
      </c>
      <c r="N17" s="10">
        <v>0</v>
      </c>
      <c r="O17" s="11">
        <v>4881.8191490414583</v>
      </c>
      <c r="P17" s="12">
        <v>3.0349055364028189E-3</v>
      </c>
      <c r="R17" s="191">
        <f t="shared" si="0"/>
        <v>1.032959814897098E-2</v>
      </c>
    </row>
    <row r="18" spans="1:18" x14ac:dyDescent="0.25">
      <c r="B18" s="8" t="s">
        <v>38</v>
      </c>
      <c r="C18" s="13" t="s">
        <v>39</v>
      </c>
      <c r="D18" s="10">
        <v>20762.279500379256</v>
      </c>
      <c r="E18" s="10">
        <v>962.09138909721082</v>
      </c>
      <c r="F18" s="10">
        <v>1551.3784725399789</v>
      </c>
      <c r="G18" s="10">
        <v>1013.7163585202749</v>
      </c>
      <c r="H18" s="10">
        <v>261.34956209710629</v>
      </c>
      <c r="I18" s="10">
        <v>721.52546676201302</v>
      </c>
      <c r="J18" s="10">
        <v>180.92140466762555</v>
      </c>
      <c r="K18" s="10">
        <v>0</v>
      </c>
      <c r="L18" s="10"/>
      <c r="M18" s="10">
        <v>13862.879471388978</v>
      </c>
      <c r="N18" s="10">
        <v>0</v>
      </c>
      <c r="O18" s="11">
        <v>39316.141625452445</v>
      </c>
      <c r="P18" s="12">
        <v>2.4441867313440214E-2</v>
      </c>
      <c r="R18" s="191">
        <f t="shared" si="0"/>
        <v>8.3190288570746396E-2</v>
      </c>
    </row>
    <row r="19" spans="1:18" x14ac:dyDescent="0.25">
      <c r="B19" s="8" t="s">
        <v>40</v>
      </c>
      <c r="C19" s="13" t="s">
        <v>41</v>
      </c>
      <c r="D19" s="10">
        <v>4365.7217378164933</v>
      </c>
      <c r="E19" s="10">
        <v>982.72211043637037</v>
      </c>
      <c r="F19" s="10">
        <v>51.165062489623082</v>
      </c>
      <c r="G19" s="10">
        <v>2726.0378802150972</v>
      </c>
      <c r="H19" s="10">
        <v>56.182121796173313</v>
      </c>
      <c r="I19" s="10">
        <v>588.15412175529332</v>
      </c>
      <c r="J19" s="10">
        <v>86.077522869784318</v>
      </c>
      <c r="K19" s="10">
        <v>0</v>
      </c>
      <c r="L19" s="10"/>
      <c r="M19" s="10">
        <v>12910.035774542204</v>
      </c>
      <c r="N19" s="10">
        <v>0</v>
      </c>
      <c r="O19" s="11">
        <v>21766.096331921039</v>
      </c>
      <c r="P19" s="12">
        <v>1.3531440687759745E-2</v>
      </c>
      <c r="R19" s="191">
        <f t="shared" si="0"/>
        <v>4.6055583280810761E-2</v>
      </c>
    </row>
    <row r="20" spans="1:18" x14ac:dyDescent="0.25">
      <c r="A20" s="14"/>
      <c r="B20" s="8" t="s">
        <v>42</v>
      </c>
      <c r="C20" s="13" t="s">
        <v>43</v>
      </c>
      <c r="D20" s="10">
        <v>15108.087096481739</v>
      </c>
      <c r="E20" s="10">
        <v>264.93862883953352</v>
      </c>
      <c r="F20" s="10">
        <v>150.36920199362922</v>
      </c>
      <c r="G20" s="10">
        <v>52.934923650824629</v>
      </c>
      <c r="H20" s="10">
        <v>121.32124849153276</v>
      </c>
      <c r="I20" s="10">
        <v>259.76417580546325</v>
      </c>
      <c r="J20" s="10">
        <v>53.184683133804839</v>
      </c>
      <c r="K20" s="10">
        <v>1334.6985471044147</v>
      </c>
      <c r="L20" s="10">
        <v>1676.9366903757195</v>
      </c>
      <c r="M20" s="10">
        <v>1476.3625102470642</v>
      </c>
      <c r="N20" s="10">
        <v>0</v>
      </c>
      <c r="O20" s="11">
        <v>20498.597706123724</v>
      </c>
      <c r="P20" s="12">
        <v>1.2743468319391585E-2</v>
      </c>
      <c r="R20" s="191">
        <f t="shared" si="0"/>
        <v>4.3373642172560171E-2</v>
      </c>
    </row>
    <row r="21" spans="1:18" x14ac:dyDescent="0.25">
      <c r="B21" s="8" t="s">
        <v>44</v>
      </c>
      <c r="C21" s="13" t="s">
        <v>45</v>
      </c>
      <c r="D21" s="10">
        <v>1694.9065155632566</v>
      </c>
      <c r="E21" s="10">
        <v>373.3823414205649</v>
      </c>
      <c r="F21" s="10">
        <v>38834.756550106926</v>
      </c>
      <c r="G21" s="10">
        <v>272.53554483564017</v>
      </c>
      <c r="H21" s="10">
        <v>234.19814926310721</v>
      </c>
      <c r="I21" s="10">
        <v>1358.2031324480984</v>
      </c>
      <c r="J21" s="10">
        <v>589.25142302466713</v>
      </c>
      <c r="K21" s="10">
        <v>0</v>
      </c>
      <c r="L21" s="10"/>
      <c r="M21" s="10">
        <v>1048.5908906811526</v>
      </c>
      <c r="N21" s="10">
        <v>0</v>
      </c>
      <c r="O21" s="11">
        <v>44405.824547343414</v>
      </c>
      <c r="P21" s="12">
        <v>2.7605996587097295E-2</v>
      </c>
      <c r="R21" s="191">
        <f t="shared" si="0"/>
        <v>9.3959712362108497E-2</v>
      </c>
    </row>
    <row r="22" spans="1:18" x14ac:dyDescent="0.25">
      <c r="B22" s="8" t="s">
        <v>46</v>
      </c>
      <c r="C22" s="13" t="s">
        <v>47</v>
      </c>
      <c r="D22" s="10">
        <v>6543.0307064595245</v>
      </c>
      <c r="E22" s="10">
        <v>416.46727485953431</v>
      </c>
      <c r="F22" s="10">
        <v>2690.8293207256443</v>
      </c>
      <c r="G22" s="10">
        <v>31816.153620389323</v>
      </c>
      <c r="H22" s="10">
        <v>5490.0738944563363</v>
      </c>
      <c r="I22" s="10">
        <v>9792.7916288337819</v>
      </c>
      <c r="J22" s="10">
        <v>3936.8768702768725</v>
      </c>
      <c r="K22" s="10">
        <v>0</v>
      </c>
      <c r="L22" s="10"/>
      <c r="M22" s="10">
        <v>2067.2915834354453</v>
      </c>
      <c r="N22" s="10">
        <v>0</v>
      </c>
      <c r="O22" s="11">
        <v>62753.514899436457</v>
      </c>
      <c r="P22" s="12">
        <v>3.9012299305358621E-2</v>
      </c>
      <c r="R22" s="191">
        <f t="shared" si="0"/>
        <v>0.13278218048571483</v>
      </c>
    </row>
    <row r="23" spans="1:18" x14ac:dyDescent="0.25">
      <c r="B23" s="8" t="s">
        <v>48</v>
      </c>
      <c r="C23" s="13" t="s">
        <v>49</v>
      </c>
      <c r="D23" s="10">
        <v>1559.1123446527981</v>
      </c>
      <c r="E23" s="10">
        <v>417.20516804918725</v>
      </c>
      <c r="F23" s="10">
        <v>419.49416701001394</v>
      </c>
      <c r="G23" s="10">
        <v>97.746473350952826</v>
      </c>
      <c r="H23" s="10">
        <v>282.44853315437211</v>
      </c>
      <c r="I23" s="10">
        <v>8120.8723423952151</v>
      </c>
      <c r="J23" s="10">
        <v>8770.3663593625424</v>
      </c>
      <c r="K23" s="10">
        <v>0</v>
      </c>
      <c r="L23" s="10"/>
      <c r="M23" s="10">
        <v>2908.0153445058359</v>
      </c>
      <c r="N23" s="10">
        <v>0</v>
      </c>
      <c r="O23" s="11">
        <v>22575.260732480918</v>
      </c>
      <c r="P23" s="12">
        <v>1.4034478068733071E-2</v>
      </c>
      <c r="R23" s="191">
        <f t="shared" si="0"/>
        <v>4.7767720260706401E-2</v>
      </c>
    </row>
    <row r="24" spans="1:18" x14ac:dyDescent="0.25">
      <c r="B24" s="8" t="s">
        <v>50</v>
      </c>
      <c r="C24" s="13" t="s">
        <v>51</v>
      </c>
      <c r="D24" s="10">
        <v>1623.9686228320911</v>
      </c>
      <c r="E24" s="10">
        <v>1663.1513057424802</v>
      </c>
      <c r="F24" s="10">
        <v>157.42846580746593</v>
      </c>
      <c r="G24" s="10">
        <v>370.23405031241776</v>
      </c>
      <c r="H24" s="10">
        <v>170.79309260389837</v>
      </c>
      <c r="I24" s="10">
        <v>4440.9623592958287</v>
      </c>
      <c r="J24" s="10">
        <v>770.89956045318092</v>
      </c>
      <c r="K24" s="10">
        <v>0</v>
      </c>
      <c r="L24" s="10"/>
      <c r="M24" s="10">
        <v>2111.6501196470681</v>
      </c>
      <c r="N24" s="10">
        <v>0</v>
      </c>
      <c r="O24" s="11">
        <v>11309.08757669443</v>
      </c>
      <c r="P24" s="12">
        <v>7.030578448387087E-3</v>
      </c>
      <c r="R24" s="191">
        <f t="shared" si="0"/>
        <v>2.3929262132070316E-2</v>
      </c>
    </row>
    <row r="25" spans="1:18" x14ac:dyDescent="0.25">
      <c r="B25" s="15" t="s">
        <v>52</v>
      </c>
      <c r="C25" s="13" t="s">
        <v>53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/>
      <c r="M25" s="10">
        <v>0</v>
      </c>
      <c r="N25" s="10">
        <v>0</v>
      </c>
      <c r="O25" s="11">
        <v>0</v>
      </c>
      <c r="P25" s="12">
        <v>0</v>
      </c>
      <c r="R25" s="191">
        <f t="shared" si="0"/>
        <v>0</v>
      </c>
    </row>
    <row r="26" spans="1:18" x14ac:dyDescent="0.25">
      <c r="B26" s="8" t="s">
        <v>54</v>
      </c>
      <c r="C26" s="13" t="s">
        <v>55</v>
      </c>
      <c r="D26" s="10">
        <v>190.26151564924643</v>
      </c>
      <c r="E26" s="10">
        <v>0.48733523366473852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/>
      <c r="M26" s="10">
        <v>1.2509330377825225</v>
      </c>
      <c r="N26" s="10">
        <v>0</v>
      </c>
      <c r="O26" s="11">
        <v>191.99978392069369</v>
      </c>
      <c r="P26" s="12">
        <v>1.1936148993218464E-4</v>
      </c>
      <c r="R26" s="191">
        <f t="shared" si="0"/>
        <v>4.0625851799107337E-4</v>
      </c>
    </row>
    <row r="27" spans="1:18" x14ac:dyDescent="0.25">
      <c r="B27" s="15" t="s">
        <v>56</v>
      </c>
      <c r="C27" s="16" t="s">
        <v>57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/>
      <c r="M27" s="10">
        <v>0</v>
      </c>
      <c r="N27" s="10">
        <v>1009540.7473341993</v>
      </c>
      <c r="O27" s="11">
        <v>1009540.7473341993</v>
      </c>
      <c r="P27" s="12">
        <v>0.6276063716760969</v>
      </c>
    </row>
    <row r="28" spans="1:18" x14ac:dyDescent="0.25">
      <c r="B28" s="18" t="s">
        <v>13</v>
      </c>
      <c r="C28" s="18"/>
      <c r="D28" s="11">
        <v>91695.518037234113</v>
      </c>
      <c r="E28" s="11">
        <v>55683.637058459622</v>
      </c>
      <c r="F28" s="11">
        <v>45021.970224380115</v>
      </c>
      <c r="G28" s="11">
        <v>38219.504287145443</v>
      </c>
      <c r="H28" s="11">
        <v>22613.712692313482</v>
      </c>
      <c r="I28" s="11">
        <v>40310.990001003687</v>
      </c>
      <c r="J28" s="11">
        <v>17214.955766681309</v>
      </c>
      <c r="K28" s="11">
        <v>1334.6985471044147</v>
      </c>
      <c r="L28" s="11">
        <v>4954.7125278243257</v>
      </c>
      <c r="M28" s="11">
        <v>281966.75258156279</v>
      </c>
      <c r="N28" s="11">
        <v>1009540.7473341993</v>
      </c>
      <c r="O28" s="11">
        <v>1608557.1990579087</v>
      </c>
      <c r="P28" s="12">
        <v>1</v>
      </c>
    </row>
    <row r="29" spans="1:18" x14ac:dyDescent="0.25">
      <c r="B29" s="18"/>
      <c r="C29" s="18" t="s">
        <v>58</v>
      </c>
      <c r="D29" s="12">
        <v>5.7004822763491322E-2</v>
      </c>
      <c r="E29" s="12">
        <v>3.4617132105138768E-2</v>
      </c>
      <c r="F29" s="12">
        <v>2.7989039028732298E-2</v>
      </c>
      <c r="G29" s="12">
        <v>2.3760115157564581E-2</v>
      </c>
      <c r="H29" s="12">
        <v>1.4058382695721209E-2</v>
      </c>
      <c r="I29" s="12">
        <v>2.5060339803031448E-2</v>
      </c>
      <c r="J29" s="12">
        <v>1.0702109801730192E-2</v>
      </c>
      <c r="K29" s="12">
        <v>8.2974888793890193E-4</v>
      </c>
      <c r="L29" s="12">
        <v>3.0802215368692983E-3</v>
      </c>
      <c r="M29" s="12">
        <v>0.17529171654368497</v>
      </c>
      <c r="N29" s="12">
        <v>0.6276063716760969</v>
      </c>
      <c r="O29" s="12">
        <v>1</v>
      </c>
      <c r="P29" s="12"/>
    </row>
    <row r="31" spans="1:18" s="186" customFormat="1" ht="12.75" x14ac:dyDescent="0.2">
      <c r="C31" s="186" t="s">
        <v>171</v>
      </c>
      <c r="D31" s="192">
        <f>SUM(D12:D26)</f>
        <v>82964.742150415652</v>
      </c>
      <c r="E31" s="192">
        <f t="shared" ref="E31:O31" si="1">SUM(E12:E26)</f>
        <v>52075.449535179665</v>
      </c>
      <c r="F31" s="192">
        <f t="shared" si="1"/>
        <v>44911.156139897539</v>
      </c>
      <c r="G31" s="192">
        <f t="shared" si="1"/>
        <v>37838.415790707979</v>
      </c>
      <c r="H31" s="192">
        <f t="shared" si="1"/>
        <v>22471.000186377631</v>
      </c>
      <c r="I31" s="192">
        <f t="shared" si="1"/>
        <v>40038.914704152587</v>
      </c>
      <c r="J31" s="192">
        <f t="shared" si="1"/>
        <v>17175.817557702158</v>
      </c>
      <c r="K31" s="192">
        <f t="shared" si="1"/>
        <v>1334.6985471044147</v>
      </c>
      <c r="L31" s="192">
        <f t="shared" si="1"/>
        <v>4954.7125278243257</v>
      </c>
      <c r="M31" s="192">
        <f t="shared" si="1"/>
        <v>168840.03630926361</v>
      </c>
      <c r="N31" s="192">
        <f t="shared" si="1"/>
        <v>0</v>
      </c>
      <c r="O31" s="192">
        <f t="shared" si="1"/>
        <v>472604.94344862562</v>
      </c>
      <c r="R31" s="191">
        <f>SUM(R12:R28)</f>
        <v>1</v>
      </c>
    </row>
    <row r="32" spans="1:18" x14ac:dyDescent="0.2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2:AD26"/>
  <sheetViews>
    <sheetView zoomScale="80" zoomScaleNormal="80" workbookViewId="0">
      <selection activeCell="B43" sqref="B43"/>
    </sheetView>
  </sheetViews>
  <sheetFormatPr defaultRowHeight="15" x14ac:dyDescent="0.25"/>
  <cols>
    <col min="2" max="2" width="2.7109375" bestFit="1" customWidth="1"/>
    <col min="3" max="3" width="60.140625" style="72" bestFit="1" customWidth="1"/>
    <col min="4" max="4" width="4.5703125" bestFit="1" customWidth="1"/>
    <col min="5" max="5" width="3.7109375" bestFit="1" customWidth="1"/>
    <col min="6" max="7" width="4.5703125" bestFit="1" customWidth="1"/>
    <col min="8" max="8" width="5.5703125" bestFit="1" customWidth="1"/>
    <col min="9" max="9" width="4.5703125" bestFit="1" customWidth="1"/>
    <col min="10" max="10" width="3.7109375" bestFit="1" customWidth="1"/>
    <col min="11" max="12" width="4.5703125" bestFit="1" customWidth="1"/>
    <col min="13" max="15" width="3.7109375" bestFit="1" customWidth="1"/>
    <col min="16" max="17" width="4.5703125" bestFit="1" customWidth="1"/>
    <col min="18" max="18" width="3.7109375" bestFit="1" customWidth="1"/>
    <col min="19" max="19" width="4.5703125" bestFit="1" customWidth="1"/>
    <col min="20" max="21" width="3.7109375" bestFit="1" customWidth="1"/>
    <col min="22" max="22" width="4.5703125" bestFit="1" customWidth="1"/>
    <col min="23" max="23" width="3.7109375" bestFit="1" customWidth="1"/>
    <col min="24" max="24" width="4.5703125" bestFit="1" customWidth="1"/>
    <col min="25" max="27" width="3.7109375" bestFit="1" customWidth="1"/>
    <col min="28" max="28" width="6.42578125" bestFit="1" customWidth="1"/>
    <col min="29" max="29" width="6.42578125" customWidth="1"/>
    <col min="30" max="30" width="6.5703125" bestFit="1" customWidth="1"/>
  </cols>
  <sheetData>
    <row r="2" spans="2:30" x14ac:dyDescent="0.25">
      <c r="C2" s="121" t="s">
        <v>432</v>
      </c>
    </row>
    <row r="3" spans="2:30" ht="120.75" x14ac:dyDescent="0.25">
      <c r="B3" s="73"/>
      <c r="C3" s="59"/>
      <c r="D3" s="71" t="s">
        <v>145</v>
      </c>
      <c r="E3" s="71" t="s">
        <v>146</v>
      </c>
      <c r="F3" s="71" t="s">
        <v>147</v>
      </c>
      <c r="G3" s="71" t="s">
        <v>77</v>
      </c>
      <c r="H3" s="71" t="s">
        <v>133</v>
      </c>
      <c r="I3" s="71" t="s">
        <v>134</v>
      </c>
      <c r="J3" s="71" t="s">
        <v>135</v>
      </c>
      <c r="K3" s="71" t="s">
        <v>138</v>
      </c>
      <c r="L3" s="71" t="s">
        <v>139</v>
      </c>
      <c r="M3" s="71" t="s">
        <v>140</v>
      </c>
      <c r="N3" s="71" t="s">
        <v>141</v>
      </c>
      <c r="O3" s="71" t="s">
        <v>142</v>
      </c>
      <c r="P3" s="71" t="s">
        <v>150</v>
      </c>
      <c r="Q3" s="71" t="s">
        <v>162</v>
      </c>
      <c r="R3" s="71" t="s">
        <v>136</v>
      </c>
      <c r="S3" s="71" t="s">
        <v>164</v>
      </c>
      <c r="T3" s="71" t="s">
        <v>143</v>
      </c>
      <c r="U3" s="71" t="s">
        <v>144</v>
      </c>
      <c r="V3" s="71" t="s">
        <v>165</v>
      </c>
      <c r="W3" s="71" t="s">
        <v>154</v>
      </c>
      <c r="X3" s="71" t="s">
        <v>155</v>
      </c>
      <c r="Y3" s="71" t="s">
        <v>156</v>
      </c>
      <c r="Z3" s="71" t="s">
        <v>163</v>
      </c>
      <c r="AA3" s="71" t="s">
        <v>161</v>
      </c>
      <c r="AB3" s="70" t="s">
        <v>13</v>
      </c>
      <c r="AC3" s="70" t="s">
        <v>167</v>
      </c>
    </row>
    <row r="4" spans="2:30" x14ac:dyDescent="0.25">
      <c r="B4" s="67" t="s">
        <v>15</v>
      </c>
      <c r="C4" s="46" t="s">
        <v>16</v>
      </c>
      <c r="D4" s="76">
        <v>2.1748626980742695E-2</v>
      </c>
      <c r="E4" s="76">
        <v>0</v>
      </c>
      <c r="F4" s="76">
        <v>3.2242448941307718E-3</v>
      </c>
      <c r="G4" s="76">
        <v>2.0492992572116748E-3</v>
      </c>
      <c r="H4" s="76">
        <v>0.10690057897845459</v>
      </c>
      <c r="I4" s="76">
        <v>0</v>
      </c>
      <c r="J4" s="76">
        <v>0</v>
      </c>
      <c r="K4" s="76">
        <v>0</v>
      </c>
      <c r="L4" s="76">
        <v>0</v>
      </c>
      <c r="M4" s="76">
        <v>0</v>
      </c>
      <c r="N4" s="76">
        <v>3.2055891387146009E-4</v>
      </c>
      <c r="O4" s="76">
        <v>0</v>
      </c>
      <c r="P4" s="76">
        <v>0</v>
      </c>
      <c r="Q4" s="76">
        <v>1.0461280221465037E-3</v>
      </c>
      <c r="R4" s="76">
        <v>0</v>
      </c>
      <c r="S4" s="76">
        <v>7.5991173094392701E-3</v>
      </c>
      <c r="T4" s="76">
        <v>0</v>
      </c>
      <c r="U4" s="76">
        <v>0</v>
      </c>
      <c r="V4" s="76">
        <v>0</v>
      </c>
      <c r="W4" s="76">
        <v>0</v>
      </c>
      <c r="X4" s="76">
        <v>1.0878719058561254E-3</v>
      </c>
      <c r="Y4" s="76">
        <v>0</v>
      </c>
      <c r="Z4" s="76">
        <v>0</v>
      </c>
      <c r="AA4" s="76">
        <v>0</v>
      </c>
      <c r="AB4" s="77">
        <f>SUM(D4:AA4)</f>
        <v>0.14397642626185309</v>
      </c>
      <c r="AC4" s="69">
        <f>AB4/$AB$25</f>
        <v>2.4035471120626391E-4</v>
      </c>
    </row>
    <row r="5" spans="2:30" x14ac:dyDescent="0.25">
      <c r="B5" s="67" t="s">
        <v>17</v>
      </c>
      <c r="C5" s="46" t="s">
        <v>18</v>
      </c>
      <c r="D5" s="76">
        <v>2.8194993929811589E-3</v>
      </c>
      <c r="E5" s="76">
        <v>0</v>
      </c>
      <c r="F5" s="76">
        <v>0</v>
      </c>
      <c r="G5" s="76">
        <v>0</v>
      </c>
      <c r="H5" s="76">
        <v>5.0785724552870788E-2</v>
      </c>
      <c r="I5" s="76">
        <v>0</v>
      </c>
      <c r="J5" s="76">
        <v>0</v>
      </c>
      <c r="K5" s="76">
        <v>0</v>
      </c>
      <c r="L5" s="76">
        <v>0</v>
      </c>
      <c r="M5" s="76">
        <v>0</v>
      </c>
      <c r="N5" s="76">
        <v>0</v>
      </c>
      <c r="O5" s="76">
        <v>0</v>
      </c>
      <c r="P5" s="76">
        <v>0</v>
      </c>
      <c r="Q5" s="76">
        <v>0</v>
      </c>
      <c r="R5" s="76">
        <v>0</v>
      </c>
      <c r="S5" s="76">
        <v>0</v>
      </c>
      <c r="T5" s="76">
        <v>0</v>
      </c>
      <c r="U5" s="76">
        <v>0</v>
      </c>
      <c r="V5" s="76">
        <v>0</v>
      </c>
      <c r="W5" s="76">
        <v>0</v>
      </c>
      <c r="X5" s="76">
        <v>0</v>
      </c>
      <c r="Y5" s="76">
        <v>0</v>
      </c>
      <c r="Z5" s="76">
        <v>0</v>
      </c>
      <c r="AA5" s="76">
        <v>0</v>
      </c>
      <c r="AB5" s="77">
        <f t="shared" ref="AB5:AB24" si="0">SUM(D5:AA5)</f>
        <v>5.3605223945851946E-2</v>
      </c>
      <c r="AC5" s="69">
        <f t="shared" ref="AC5:AC25" si="1">AB5/$AB$25</f>
        <v>8.9488734059973445E-5</v>
      </c>
    </row>
    <row r="6" spans="2:30" x14ac:dyDescent="0.25">
      <c r="B6" s="67" t="s">
        <v>19</v>
      </c>
      <c r="C6" s="46" t="s">
        <v>11</v>
      </c>
      <c r="D6" s="76">
        <v>3.8730310792076947</v>
      </c>
      <c r="E6" s="76">
        <v>0</v>
      </c>
      <c r="F6" s="76">
        <v>1.4630866477613285</v>
      </c>
      <c r="G6" s="76">
        <v>0.92992389813551235</v>
      </c>
      <c r="H6" s="76">
        <v>87.42208008219832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7.6001701858607523E-2</v>
      </c>
      <c r="O6" s="76">
        <v>0</v>
      </c>
      <c r="P6" s="76">
        <v>0</v>
      </c>
      <c r="Q6" s="76">
        <v>0.29183309952789693</v>
      </c>
      <c r="R6" s="76">
        <v>0</v>
      </c>
      <c r="S6" s="76">
        <v>0.17511798620757432</v>
      </c>
      <c r="T6" s="76">
        <v>0</v>
      </c>
      <c r="U6" s="76">
        <v>0</v>
      </c>
      <c r="V6" s="76">
        <v>2.763068360391957E-2</v>
      </c>
      <c r="W6" s="76">
        <v>0</v>
      </c>
      <c r="X6" s="76">
        <v>2.5243975054013976E-2</v>
      </c>
      <c r="Y6" s="76">
        <v>0</v>
      </c>
      <c r="Z6" s="76">
        <v>0</v>
      </c>
      <c r="AA6" s="76">
        <v>0</v>
      </c>
      <c r="AB6" s="77">
        <f t="shared" si="0"/>
        <v>94.283949153554843</v>
      </c>
      <c r="AC6" s="69">
        <f t="shared" si="1"/>
        <v>0.15739792935944674</v>
      </c>
    </row>
    <row r="7" spans="2:30" x14ac:dyDescent="0.25">
      <c r="B7" s="67" t="s">
        <v>20</v>
      </c>
      <c r="C7" s="46" t="s">
        <v>63</v>
      </c>
      <c r="D7" s="76">
        <v>0.8942192849239009</v>
      </c>
      <c r="E7" s="76">
        <v>0</v>
      </c>
      <c r="F7" s="76">
        <v>9.6819513114324435E-3</v>
      </c>
      <c r="G7" s="76">
        <v>6.1537557730170882E-3</v>
      </c>
      <c r="H7" s="76">
        <v>0.77187486833884056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3.9721262627226102E-4</v>
      </c>
      <c r="R7" s="76">
        <v>0</v>
      </c>
      <c r="S7" s="76">
        <v>2.0304591453991619E-4</v>
      </c>
      <c r="T7" s="76">
        <v>0</v>
      </c>
      <c r="U7" s="76">
        <v>0</v>
      </c>
      <c r="V7" s="76">
        <v>0</v>
      </c>
      <c r="W7" s="76">
        <v>0</v>
      </c>
      <c r="X7" s="76">
        <v>0</v>
      </c>
      <c r="Y7" s="76">
        <v>0</v>
      </c>
      <c r="Z7" s="76">
        <v>0</v>
      </c>
      <c r="AA7" s="76">
        <v>0</v>
      </c>
      <c r="AB7" s="77">
        <f t="shared" si="0"/>
        <v>1.6825301188880033</v>
      </c>
      <c r="AC7" s="69">
        <f t="shared" si="1"/>
        <v>2.8088212169238625E-3</v>
      </c>
    </row>
    <row r="8" spans="2:30" x14ac:dyDescent="0.25">
      <c r="B8" s="67" t="s">
        <v>22</v>
      </c>
      <c r="C8" s="46" t="s">
        <v>64</v>
      </c>
      <c r="D8" s="76">
        <v>0.61284703341216218</v>
      </c>
      <c r="E8" s="76">
        <v>0</v>
      </c>
      <c r="F8" s="76">
        <v>5.048934203178912E-2</v>
      </c>
      <c r="G8" s="76">
        <v>3.2090543528873493E-2</v>
      </c>
      <c r="H8" s="76">
        <v>3.2323790983146465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6.2556243487388687E-4</v>
      </c>
      <c r="O8" s="76">
        <v>0</v>
      </c>
      <c r="P8" s="76">
        <v>0</v>
      </c>
      <c r="Q8" s="76">
        <v>2.3508472067584113E-3</v>
      </c>
      <c r="R8" s="76">
        <v>0</v>
      </c>
      <c r="S8" s="76">
        <v>1.6911759100181101E-2</v>
      </c>
      <c r="T8" s="76">
        <v>0</v>
      </c>
      <c r="U8" s="76">
        <v>0</v>
      </c>
      <c r="V8" s="76">
        <v>0</v>
      </c>
      <c r="W8" s="76">
        <v>0</v>
      </c>
      <c r="X8" s="76">
        <v>7.2613473147833496E-4</v>
      </c>
      <c r="Y8" s="76">
        <v>0</v>
      </c>
      <c r="Z8" s="76">
        <v>0</v>
      </c>
      <c r="AA8" s="76">
        <v>0</v>
      </c>
      <c r="AB8" s="77">
        <f t="shared" si="0"/>
        <v>3.9484203207607633</v>
      </c>
      <c r="AC8" s="69">
        <f t="shared" si="1"/>
        <v>6.5915056412873532E-3</v>
      </c>
    </row>
    <row r="9" spans="2:30" x14ac:dyDescent="0.25">
      <c r="B9" s="67" t="s">
        <v>24</v>
      </c>
      <c r="C9" s="46" t="s">
        <v>25</v>
      </c>
      <c r="D9" s="76">
        <v>3.3261103629009732</v>
      </c>
      <c r="E9" s="76">
        <v>0</v>
      </c>
      <c r="F9" s="76">
        <v>0.67956366573468641</v>
      </c>
      <c r="G9" s="76">
        <v>0.4319241748519777</v>
      </c>
      <c r="H9" s="76">
        <v>21.542695919916014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3.3866261275228085E-2</v>
      </c>
      <c r="O9" s="76">
        <v>0</v>
      </c>
      <c r="P9" s="76">
        <v>0</v>
      </c>
      <c r="Q9" s="76">
        <v>8.5461209054392986E-2</v>
      </c>
      <c r="R9" s="76">
        <v>0</v>
      </c>
      <c r="S9" s="76">
        <v>7.2243388319360502E-2</v>
      </c>
      <c r="T9" s="76">
        <v>0</v>
      </c>
      <c r="U9" s="76">
        <v>0</v>
      </c>
      <c r="V9" s="76">
        <v>1.1507525375231618E-2</v>
      </c>
      <c r="W9" s="76">
        <v>0</v>
      </c>
      <c r="X9" s="76">
        <v>0.1156545242445052</v>
      </c>
      <c r="Y9" s="76">
        <v>0</v>
      </c>
      <c r="Z9" s="76">
        <v>0</v>
      </c>
      <c r="AA9" s="76">
        <v>0</v>
      </c>
      <c r="AB9" s="77">
        <f t="shared" si="0"/>
        <v>26.299027031672374</v>
      </c>
      <c r="AC9" s="69">
        <f t="shared" si="1"/>
        <v>4.3903680701915929E-2</v>
      </c>
    </row>
    <row r="10" spans="2:30" x14ac:dyDescent="0.25">
      <c r="B10" s="67" t="s">
        <v>26</v>
      </c>
      <c r="C10" s="46" t="s">
        <v>27</v>
      </c>
      <c r="D10" s="76">
        <v>8.410716118542819</v>
      </c>
      <c r="E10" s="76">
        <v>5.5709026888604338</v>
      </c>
      <c r="F10" s="76">
        <v>23.744533574481792</v>
      </c>
      <c r="G10" s="76">
        <v>14.560974920221042</v>
      </c>
      <c r="H10" s="76">
        <v>74.531284976924894</v>
      </c>
      <c r="I10" s="76">
        <v>21.638351515151516</v>
      </c>
      <c r="J10" s="76">
        <v>0</v>
      </c>
      <c r="K10" s="76">
        <v>0</v>
      </c>
      <c r="L10" s="76">
        <v>0</v>
      </c>
      <c r="M10" s="76">
        <v>0</v>
      </c>
      <c r="N10" s="76">
        <v>0.15416053100198909</v>
      </c>
      <c r="O10" s="76">
        <v>0</v>
      </c>
      <c r="P10" s="76">
        <v>0</v>
      </c>
      <c r="Q10" s="76">
        <v>0.59097285073135486</v>
      </c>
      <c r="R10" s="76">
        <v>0</v>
      </c>
      <c r="S10" s="76">
        <v>0.90032677829031249</v>
      </c>
      <c r="T10" s="76">
        <v>0</v>
      </c>
      <c r="U10" s="76">
        <v>0</v>
      </c>
      <c r="V10" s="76">
        <v>0.25115973870760377</v>
      </c>
      <c r="W10" s="76">
        <v>0</v>
      </c>
      <c r="X10" s="76">
        <v>0.37897662221393047</v>
      </c>
      <c r="Y10" s="76">
        <v>0</v>
      </c>
      <c r="Z10" s="76">
        <v>0</v>
      </c>
      <c r="AA10" s="76">
        <v>0</v>
      </c>
      <c r="AB10" s="77">
        <f t="shared" si="0"/>
        <v>150.73236031512772</v>
      </c>
      <c r="AC10" s="69">
        <f t="shared" si="1"/>
        <v>0.25163308934401618</v>
      </c>
      <c r="AD10" s="23"/>
    </row>
    <row r="11" spans="2:30" x14ac:dyDescent="0.25">
      <c r="B11" s="67" t="s">
        <v>28</v>
      </c>
      <c r="C11" s="46" t="s">
        <v>29</v>
      </c>
      <c r="D11" s="76">
        <v>2.5332274689281609</v>
      </c>
      <c r="E11" s="76">
        <v>0</v>
      </c>
      <c r="F11" s="76">
        <v>0.27117592756094422</v>
      </c>
      <c r="G11" s="76">
        <v>0.17235682932643595</v>
      </c>
      <c r="H11" s="76">
        <v>28.191211970345172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2.4615723734294395E-2</v>
      </c>
      <c r="O11" s="76">
        <v>0</v>
      </c>
      <c r="P11" s="76">
        <v>0</v>
      </c>
      <c r="Q11" s="76">
        <v>6.6949747017289417E-3</v>
      </c>
      <c r="R11" s="76">
        <v>0</v>
      </c>
      <c r="S11" s="76">
        <v>5.2847110755419056E-2</v>
      </c>
      <c r="T11" s="76">
        <v>0</v>
      </c>
      <c r="U11" s="76">
        <v>0</v>
      </c>
      <c r="V11" s="76">
        <v>5.9568128230364913E-2</v>
      </c>
      <c r="W11" s="76">
        <v>0</v>
      </c>
      <c r="X11" s="76">
        <v>0.37277926587970184</v>
      </c>
      <c r="Y11" s="76">
        <v>0</v>
      </c>
      <c r="Z11" s="76">
        <v>3.2777758374486066</v>
      </c>
      <c r="AA11" s="76">
        <v>0</v>
      </c>
      <c r="AB11" s="77">
        <f t="shared" si="0"/>
        <v>34.962253236910833</v>
      </c>
      <c r="AC11" s="69">
        <f t="shared" si="1"/>
        <v>5.8366098520841361E-2</v>
      </c>
    </row>
    <row r="12" spans="2:30" x14ac:dyDescent="0.25">
      <c r="B12" s="67" t="s">
        <v>30</v>
      </c>
      <c r="C12" s="46" t="s">
        <v>31</v>
      </c>
      <c r="D12" s="76">
        <v>0.85009701349671873</v>
      </c>
      <c r="E12" s="76">
        <v>0</v>
      </c>
      <c r="F12" s="76">
        <v>0.78213675412392958</v>
      </c>
      <c r="G12" s="76">
        <v>0.4971186500696092</v>
      </c>
      <c r="H12" s="76">
        <v>1.5630464503078101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0.14896115344813704</v>
      </c>
      <c r="O12" s="76">
        <v>0</v>
      </c>
      <c r="P12" s="76">
        <v>0</v>
      </c>
      <c r="Q12" s="76">
        <v>0.71880046493551908</v>
      </c>
      <c r="R12" s="76">
        <v>0</v>
      </c>
      <c r="S12" s="76">
        <v>12.537225220356762</v>
      </c>
      <c r="T12" s="76">
        <v>0</v>
      </c>
      <c r="U12" s="76">
        <v>0</v>
      </c>
      <c r="V12" s="76">
        <v>2.4061408232533412</v>
      </c>
      <c r="W12" s="76">
        <v>4.5</v>
      </c>
      <c r="X12" s="76">
        <v>10.441551717393166</v>
      </c>
      <c r="Y12" s="76">
        <v>0</v>
      </c>
      <c r="Z12" s="76">
        <v>0</v>
      </c>
      <c r="AA12" s="76">
        <v>0</v>
      </c>
      <c r="AB12" s="77">
        <f t="shared" si="0"/>
        <v>34.445078247384991</v>
      </c>
      <c r="AC12" s="69">
        <f t="shared" si="1"/>
        <v>5.7502724922273853E-2</v>
      </c>
    </row>
    <row r="13" spans="2:30" x14ac:dyDescent="0.25">
      <c r="B13" s="67" t="s">
        <v>32</v>
      </c>
      <c r="C13" s="46" t="s">
        <v>33</v>
      </c>
      <c r="D13" s="76">
        <v>7.2804882392057628</v>
      </c>
      <c r="E13" s="76">
        <v>0</v>
      </c>
      <c r="F13" s="76">
        <v>0.23612634763752866</v>
      </c>
      <c r="G13" s="76">
        <v>0.15007965111538052</v>
      </c>
      <c r="H13" s="76">
        <v>3.52776430614237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0.69297294637008078</v>
      </c>
      <c r="O13" s="76">
        <v>0</v>
      </c>
      <c r="P13" s="76">
        <v>0</v>
      </c>
      <c r="Q13" s="76">
        <v>3.4644125661015442E-2</v>
      </c>
      <c r="R13" s="76">
        <v>0</v>
      </c>
      <c r="S13" s="76">
        <v>0.85370828091936068</v>
      </c>
      <c r="T13" s="76">
        <v>0</v>
      </c>
      <c r="U13" s="76">
        <v>0</v>
      </c>
      <c r="V13" s="76">
        <v>1.4055437485982708E-2</v>
      </c>
      <c r="W13" s="76">
        <v>0</v>
      </c>
      <c r="X13" s="76">
        <v>2.8356186056208894E-2</v>
      </c>
      <c r="Y13" s="76">
        <v>0</v>
      </c>
      <c r="Z13" s="76">
        <v>0</v>
      </c>
      <c r="AA13" s="76">
        <v>0</v>
      </c>
      <c r="AB13" s="77">
        <f t="shared" si="0"/>
        <v>12.81819552059369</v>
      </c>
      <c r="AC13" s="69">
        <f t="shared" si="1"/>
        <v>2.1398737019172824E-2</v>
      </c>
    </row>
    <row r="14" spans="2:30" x14ac:dyDescent="0.25">
      <c r="B14" s="67" t="s">
        <v>34</v>
      </c>
      <c r="C14" s="46" t="s">
        <v>35</v>
      </c>
      <c r="D14" s="76">
        <v>9.0722833930568747</v>
      </c>
      <c r="E14" s="76">
        <v>0</v>
      </c>
      <c r="F14" s="76">
        <v>0.41302773056538211</v>
      </c>
      <c r="G14" s="76">
        <v>0.26251648036916503</v>
      </c>
      <c r="H14" s="76">
        <v>1.9509891657124916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2.0388257313723384E-2</v>
      </c>
      <c r="O14" s="76">
        <v>0</v>
      </c>
      <c r="P14" s="76">
        <v>0</v>
      </c>
      <c r="Q14" s="76">
        <v>2.2698376110464703E-2</v>
      </c>
      <c r="R14" s="76">
        <v>0</v>
      </c>
      <c r="S14" s="76">
        <v>9.5794089245235567E-2</v>
      </c>
      <c r="T14" s="76">
        <v>0</v>
      </c>
      <c r="U14" s="76">
        <v>0</v>
      </c>
      <c r="V14" s="76">
        <v>1.8476401503541566E-2</v>
      </c>
      <c r="W14" s="76">
        <v>0</v>
      </c>
      <c r="X14" s="76">
        <v>9.2539882316941241E-2</v>
      </c>
      <c r="Y14" s="76">
        <v>0</v>
      </c>
      <c r="Z14" s="76">
        <v>0</v>
      </c>
      <c r="AA14" s="76">
        <v>0</v>
      </c>
      <c r="AB14" s="77">
        <f t="shared" si="0"/>
        <v>11.94871377619382</v>
      </c>
      <c r="AC14" s="69">
        <f t="shared" si="1"/>
        <v>1.9947221385674146E-2</v>
      </c>
    </row>
    <row r="15" spans="2:30" x14ac:dyDescent="0.25">
      <c r="B15" s="67" t="s">
        <v>36</v>
      </c>
      <c r="C15" s="46" t="s">
        <v>37</v>
      </c>
      <c r="D15" s="76">
        <v>2.9705618773509213</v>
      </c>
      <c r="E15" s="76">
        <v>0</v>
      </c>
      <c r="F15" s="76">
        <v>0.20424087677142269</v>
      </c>
      <c r="G15" s="76">
        <v>0.12981355039806161</v>
      </c>
      <c r="H15" s="76">
        <v>1.0513112971938545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1.4636287356026501E-2</v>
      </c>
      <c r="O15" s="76">
        <v>0</v>
      </c>
      <c r="P15" s="76">
        <v>0</v>
      </c>
      <c r="Q15" s="76">
        <v>0.1152461472933644</v>
      </c>
      <c r="R15" s="76">
        <v>0</v>
      </c>
      <c r="S15" s="76">
        <v>0.31673999728980268</v>
      </c>
      <c r="T15" s="76">
        <v>0</v>
      </c>
      <c r="U15" s="76">
        <v>0</v>
      </c>
      <c r="V15" s="76">
        <v>3.8839204732845072E-2</v>
      </c>
      <c r="W15" s="76">
        <v>0</v>
      </c>
      <c r="X15" s="76">
        <v>4.042991065515851E-2</v>
      </c>
      <c r="Y15" s="76">
        <v>0</v>
      </c>
      <c r="Z15" s="76">
        <v>0</v>
      </c>
      <c r="AA15" s="76">
        <v>0</v>
      </c>
      <c r="AB15" s="77">
        <f t="shared" si="0"/>
        <v>4.8818191490414575</v>
      </c>
      <c r="AC15" s="69">
        <f t="shared" si="1"/>
        <v>8.1497246611402768E-3</v>
      </c>
    </row>
    <row r="16" spans="2:30" x14ac:dyDescent="0.25">
      <c r="B16" s="67" t="s">
        <v>38</v>
      </c>
      <c r="C16" s="46" t="s">
        <v>39</v>
      </c>
      <c r="D16" s="76">
        <v>20.762279500379258</v>
      </c>
      <c r="E16" s="76">
        <v>0</v>
      </c>
      <c r="F16" s="76">
        <v>0.5882226752940346</v>
      </c>
      <c r="G16" s="76">
        <v>0.3738687138031761</v>
      </c>
      <c r="H16" s="76">
        <v>13.862879471388979</v>
      </c>
      <c r="I16" s="76">
        <v>0</v>
      </c>
      <c r="J16" s="76">
        <v>1.0137163585202749</v>
      </c>
      <c r="K16" s="76">
        <v>0</v>
      </c>
      <c r="L16" s="76">
        <v>0</v>
      </c>
      <c r="M16" s="76">
        <v>0</v>
      </c>
      <c r="N16" s="76">
        <v>1.5513784725399791</v>
      </c>
      <c r="O16" s="76">
        <v>0</v>
      </c>
      <c r="P16" s="76">
        <v>0</v>
      </c>
      <c r="Q16" s="76">
        <v>0</v>
      </c>
      <c r="R16" s="76">
        <v>0</v>
      </c>
      <c r="S16" s="76">
        <v>0.72152546676201301</v>
      </c>
      <c r="T16" s="76">
        <v>0</v>
      </c>
      <c r="U16" s="76">
        <v>0</v>
      </c>
      <c r="V16" s="76">
        <v>0.18092140466762555</v>
      </c>
      <c r="W16" s="76">
        <v>0</v>
      </c>
      <c r="X16" s="76">
        <v>0.26134956209710625</v>
      </c>
      <c r="Y16" s="76">
        <v>0</v>
      </c>
      <c r="Z16" s="76">
        <v>0</v>
      </c>
      <c r="AA16" s="76">
        <v>0</v>
      </c>
      <c r="AB16" s="77">
        <f t="shared" si="0"/>
        <v>39.316141625452453</v>
      </c>
      <c r="AC16" s="69">
        <f t="shared" si="1"/>
        <v>6.5634493864596979E-2</v>
      </c>
    </row>
    <row r="17" spans="2:29" x14ac:dyDescent="0.25">
      <c r="B17" s="67" t="s">
        <v>40</v>
      </c>
      <c r="C17" s="46" t="s">
        <v>41</v>
      </c>
      <c r="D17" s="76">
        <v>4.365721737816493</v>
      </c>
      <c r="E17" s="76">
        <v>0</v>
      </c>
      <c r="F17" s="76">
        <v>0.60083629832079677</v>
      </c>
      <c r="G17" s="76">
        <v>0.38188581211557354</v>
      </c>
      <c r="H17" s="76">
        <v>12.910035774542205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5.1165062489623082E-2</v>
      </c>
      <c r="O17" s="76">
        <v>0</v>
      </c>
      <c r="P17" s="76">
        <v>0</v>
      </c>
      <c r="Q17" s="76">
        <v>2.7260378802150971</v>
      </c>
      <c r="R17" s="76">
        <v>0</v>
      </c>
      <c r="S17" s="76">
        <v>0.58815412175529336</v>
      </c>
      <c r="T17" s="76">
        <v>0</v>
      </c>
      <c r="U17" s="76">
        <v>0</v>
      </c>
      <c r="V17" s="76">
        <v>8.6077522869784318E-2</v>
      </c>
      <c r="W17" s="76">
        <v>0</v>
      </c>
      <c r="X17" s="76">
        <v>5.6182121796173309E-2</v>
      </c>
      <c r="Y17" s="76">
        <v>0</v>
      </c>
      <c r="Z17" s="76">
        <v>0</v>
      </c>
      <c r="AA17" s="76">
        <v>0</v>
      </c>
      <c r="AB17" s="77">
        <f t="shared" si="0"/>
        <v>21.766096331921045</v>
      </c>
      <c r="AC17" s="69">
        <f t="shared" si="1"/>
        <v>3.6336391545320111E-2</v>
      </c>
    </row>
    <row r="18" spans="2:29" x14ac:dyDescent="0.25">
      <c r="B18" s="67" t="s">
        <v>42</v>
      </c>
      <c r="C18" s="46" t="s">
        <v>43</v>
      </c>
      <c r="D18" s="76">
        <v>15.108087096481739</v>
      </c>
      <c r="E18" s="76">
        <v>0</v>
      </c>
      <c r="F18" s="76">
        <v>0.1619834776724908</v>
      </c>
      <c r="G18" s="76">
        <v>0.10295515116704275</v>
      </c>
      <c r="H18" s="76">
        <v>1.3103625102470642</v>
      </c>
      <c r="I18" s="76">
        <v>0</v>
      </c>
      <c r="J18" s="76">
        <v>0.16600000000000001</v>
      </c>
      <c r="K18" s="76">
        <v>0</v>
      </c>
      <c r="L18" s="76">
        <v>0</v>
      </c>
      <c r="M18" s="76">
        <v>0</v>
      </c>
      <c r="N18" s="76">
        <v>0.15036920199362921</v>
      </c>
      <c r="O18" s="76">
        <v>0</v>
      </c>
      <c r="P18" s="76">
        <v>0</v>
      </c>
      <c r="Q18" s="76">
        <v>5.2934923650824632E-2</v>
      </c>
      <c r="R18" s="76">
        <v>0</v>
      </c>
      <c r="S18" s="76">
        <v>0.25976417580546329</v>
      </c>
      <c r="T18" s="76">
        <v>0</v>
      </c>
      <c r="U18" s="76">
        <v>0</v>
      </c>
      <c r="V18" s="76">
        <v>5.3184683133804839E-2</v>
      </c>
      <c r="W18" s="76">
        <v>0</v>
      </c>
      <c r="X18" s="76">
        <v>0.12132124849153275</v>
      </c>
      <c r="Y18" s="76">
        <v>0</v>
      </c>
      <c r="Z18" s="76">
        <v>1.6769366903757195</v>
      </c>
      <c r="AA18" s="76">
        <v>1.3346985471044148</v>
      </c>
      <c r="AB18" s="77">
        <f t="shared" si="0"/>
        <v>20.498597706123729</v>
      </c>
      <c r="AC18" s="69">
        <f t="shared" si="1"/>
        <v>3.4220425243977295E-2</v>
      </c>
    </row>
    <row r="19" spans="2:29" x14ac:dyDescent="0.25">
      <c r="B19" s="67" t="s">
        <v>44</v>
      </c>
      <c r="C19" s="46" t="s">
        <v>45</v>
      </c>
      <c r="D19" s="76">
        <v>1.6949065155632566</v>
      </c>
      <c r="E19" s="76">
        <v>0</v>
      </c>
      <c r="F19" s="76">
        <v>0.22828596354453337</v>
      </c>
      <c r="G19" s="76">
        <v>0.14509637787603152</v>
      </c>
      <c r="H19" s="76">
        <v>1.0485908906811527</v>
      </c>
      <c r="I19" s="76">
        <v>0</v>
      </c>
      <c r="J19" s="76">
        <v>0</v>
      </c>
      <c r="K19" s="76">
        <v>13.812749999999999</v>
      </c>
      <c r="L19" s="76">
        <v>16.875</v>
      </c>
      <c r="M19" s="76">
        <v>5.9512499999999999</v>
      </c>
      <c r="N19" s="76">
        <v>2.19575655010693</v>
      </c>
      <c r="O19" s="76">
        <v>0</v>
      </c>
      <c r="P19" s="76">
        <v>0</v>
      </c>
      <c r="Q19" s="76">
        <v>0.27253554483564019</v>
      </c>
      <c r="R19" s="76">
        <v>0</v>
      </c>
      <c r="S19" s="76">
        <v>1.3582031324480983</v>
      </c>
      <c r="T19" s="76">
        <v>0</v>
      </c>
      <c r="U19" s="76">
        <v>0</v>
      </c>
      <c r="V19" s="76">
        <v>0.58925142302466704</v>
      </c>
      <c r="W19" s="76">
        <v>0</v>
      </c>
      <c r="X19" s="76">
        <v>0.23419814926310722</v>
      </c>
      <c r="Y19" s="76">
        <v>0</v>
      </c>
      <c r="Z19" s="76">
        <v>0</v>
      </c>
      <c r="AA19" s="76">
        <v>0</v>
      </c>
      <c r="AB19" s="77">
        <f t="shared" si="0"/>
        <v>44.405824547343421</v>
      </c>
      <c r="AC19" s="69">
        <f t="shared" si="1"/>
        <v>7.4131226979764472E-2</v>
      </c>
    </row>
    <row r="20" spans="2:29" x14ac:dyDescent="0.25">
      <c r="B20" s="67" t="s">
        <v>46</v>
      </c>
      <c r="C20" s="46" t="s">
        <v>47</v>
      </c>
      <c r="D20" s="76">
        <v>6.5430307064595237</v>
      </c>
      <c r="E20" s="76">
        <v>0</v>
      </c>
      <c r="F20" s="76">
        <v>0.25462809184911922</v>
      </c>
      <c r="G20" s="76">
        <v>0.16183918301041503</v>
      </c>
      <c r="H20" s="76">
        <v>2.0672915834354453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2.6908293207256446</v>
      </c>
      <c r="O20" s="76">
        <v>8.3580000000000005</v>
      </c>
      <c r="P20" s="76">
        <v>15.01225</v>
      </c>
      <c r="Q20" s="76">
        <v>13.342299434806211</v>
      </c>
      <c r="R20" s="76">
        <v>0</v>
      </c>
      <c r="S20" s="76">
        <v>4.8963958144168913</v>
      </c>
      <c r="T20" s="76">
        <v>0</v>
      </c>
      <c r="U20" s="76">
        <v>0</v>
      </c>
      <c r="V20" s="76">
        <v>3.9368768702768726</v>
      </c>
      <c r="W20" s="76">
        <v>0</v>
      </c>
      <c r="X20" s="76">
        <v>0</v>
      </c>
      <c r="Y20" s="76">
        <v>5.4900738944563363</v>
      </c>
      <c r="Z20" s="76">
        <v>0</v>
      </c>
      <c r="AA20" s="76">
        <v>0</v>
      </c>
      <c r="AB20" s="77">
        <f t="shared" si="0"/>
        <v>62.75351489943646</v>
      </c>
      <c r="AC20" s="69">
        <f t="shared" si="1"/>
        <v>0.10476092053708889</v>
      </c>
    </row>
    <row r="21" spans="2:29" x14ac:dyDescent="0.25">
      <c r="B21" s="67" t="s">
        <v>48</v>
      </c>
      <c r="C21" s="46" t="s">
        <v>49</v>
      </c>
      <c r="D21" s="76">
        <v>1.5591123446527981</v>
      </c>
      <c r="E21" s="76">
        <v>0</v>
      </c>
      <c r="F21" s="76">
        <v>0.25507923974527302</v>
      </c>
      <c r="G21" s="76">
        <v>0.16212592830391415</v>
      </c>
      <c r="H21" s="76">
        <v>2.9080153445058357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0.41949416701001396</v>
      </c>
      <c r="O21" s="76">
        <v>0</v>
      </c>
      <c r="P21" s="76">
        <v>0</v>
      </c>
      <c r="Q21" s="76">
        <v>9.7746473350952837E-2</v>
      </c>
      <c r="R21" s="76">
        <v>4.0604361711976074</v>
      </c>
      <c r="S21" s="76">
        <v>3.1992857711976073</v>
      </c>
      <c r="T21" s="76">
        <v>0.86115039999999998</v>
      </c>
      <c r="U21" s="76">
        <v>0</v>
      </c>
      <c r="V21" s="76">
        <v>8.7703663593625425</v>
      </c>
      <c r="W21" s="76">
        <v>0</v>
      </c>
      <c r="X21" s="76">
        <v>0.28244853315437213</v>
      </c>
      <c r="Y21" s="76">
        <v>0</v>
      </c>
      <c r="Z21" s="76">
        <v>0</v>
      </c>
      <c r="AA21" s="76">
        <v>0</v>
      </c>
      <c r="AB21" s="77">
        <f t="shared" si="0"/>
        <v>22.575260732480917</v>
      </c>
      <c r="AC21" s="69">
        <f t="shared" si="1"/>
        <v>3.7687213210119884E-2</v>
      </c>
    </row>
    <row r="22" spans="2:29" x14ac:dyDescent="0.25">
      <c r="B22" s="67" t="s">
        <v>50</v>
      </c>
      <c r="C22" s="46" t="s">
        <v>51</v>
      </c>
      <c r="D22" s="76">
        <v>1.6239686228320911</v>
      </c>
      <c r="E22" s="76">
        <v>0</v>
      </c>
      <c r="F22" s="76">
        <v>1.66315130574248</v>
      </c>
      <c r="G22" s="76">
        <v>0</v>
      </c>
      <c r="H22" s="76">
        <v>2.1116501196470678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0.15742846580746592</v>
      </c>
      <c r="O22" s="76">
        <v>0</v>
      </c>
      <c r="P22" s="76">
        <v>0</v>
      </c>
      <c r="Q22" s="76">
        <v>0.3702340503124178</v>
      </c>
      <c r="R22" s="76">
        <v>2.0102221600458754</v>
      </c>
      <c r="S22" s="76">
        <v>2.0102221600458754</v>
      </c>
      <c r="T22" s="76">
        <v>0</v>
      </c>
      <c r="U22" s="76">
        <v>0.4205180392040776</v>
      </c>
      <c r="V22" s="76">
        <v>0.77089956045318098</v>
      </c>
      <c r="W22" s="76">
        <v>0</v>
      </c>
      <c r="X22" s="76">
        <v>0.17079309260389838</v>
      </c>
      <c r="Y22" s="76">
        <v>0</v>
      </c>
      <c r="Z22" s="76">
        <v>0</v>
      </c>
      <c r="AA22" s="76">
        <v>0</v>
      </c>
      <c r="AB22" s="77">
        <f t="shared" si="0"/>
        <v>11.309087576694431</v>
      </c>
      <c r="AC22" s="69">
        <f t="shared" si="1"/>
        <v>1.8879427341522568E-2</v>
      </c>
    </row>
    <row r="23" spans="2:29" x14ac:dyDescent="0.25">
      <c r="B23" s="67" t="s">
        <v>52</v>
      </c>
      <c r="C23" s="46" t="s">
        <v>53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7"/>
      <c r="AC23" s="69">
        <f t="shared" si="1"/>
        <v>0</v>
      </c>
    </row>
    <row r="24" spans="2:29" x14ac:dyDescent="0.25">
      <c r="B24" s="67" t="s">
        <v>54</v>
      </c>
      <c r="C24" s="46" t="s">
        <v>55</v>
      </c>
      <c r="D24" s="76">
        <v>0.19026151564924643</v>
      </c>
      <c r="E24" s="76">
        <v>0</v>
      </c>
      <c r="F24" s="76">
        <v>2.9795676186262105E-4</v>
      </c>
      <c r="G24" s="76">
        <v>1.8937847180211737E-4</v>
      </c>
      <c r="H24" s="76">
        <v>1.2509330377825224E-3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  <c r="AB24" s="77">
        <f t="shared" si="0"/>
        <v>0.19199978392069367</v>
      </c>
      <c r="AC24" s="69">
        <f t="shared" si="1"/>
        <v>3.2052505965103568E-4</v>
      </c>
    </row>
    <row r="25" spans="2:29" x14ac:dyDescent="0.25">
      <c r="B25" s="21"/>
      <c r="C25" s="78" t="s">
        <v>13</v>
      </c>
      <c r="D25" s="79">
        <f>SUM(D4:D24)</f>
        <v>91.695518037234123</v>
      </c>
      <c r="E25" s="79">
        <f t="shared" ref="E25:AB25" si="2">SUM(E4:E24)</f>
        <v>5.5709026888604338</v>
      </c>
      <c r="F25" s="79">
        <f t="shared" si="2"/>
        <v>31.609772071804958</v>
      </c>
      <c r="G25" s="79">
        <f t="shared" si="2"/>
        <v>18.502962297794245</v>
      </c>
      <c r="H25" s="79">
        <f t="shared" si="2"/>
        <v>260.16240106641123</v>
      </c>
      <c r="I25" s="79">
        <f t="shared" si="2"/>
        <v>21.638351515151516</v>
      </c>
      <c r="J25" s="79">
        <f t="shared" si="2"/>
        <v>1.1797163585202748</v>
      </c>
      <c r="K25" s="79">
        <f t="shared" si="2"/>
        <v>13.812749999999999</v>
      </c>
      <c r="L25" s="79">
        <f t="shared" si="2"/>
        <v>16.875</v>
      </c>
      <c r="M25" s="79">
        <f t="shared" si="2"/>
        <v>5.9512499999999999</v>
      </c>
      <c r="N25" s="79">
        <f t="shared" si="2"/>
        <v>8.3829702243801183</v>
      </c>
      <c r="O25" s="79">
        <f t="shared" si="2"/>
        <v>8.3580000000000005</v>
      </c>
      <c r="P25" s="79">
        <f t="shared" si="2"/>
        <v>15.01225</v>
      </c>
      <c r="Q25" s="79">
        <f t="shared" si="2"/>
        <v>18.73193374304206</v>
      </c>
      <c r="R25" s="79">
        <f t="shared" si="2"/>
        <v>6.0706583312434823</v>
      </c>
      <c r="S25" s="79">
        <f t="shared" si="2"/>
        <v>28.062267416139232</v>
      </c>
      <c r="T25" s="79">
        <f t="shared" si="2"/>
        <v>0.86115039999999998</v>
      </c>
      <c r="U25" s="79">
        <f t="shared" si="2"/>
        <v>0.4205180392040776</v>
      </c>
      <c r="V25" s="79">
        <f t="shared" si="2"/>
        <v>17.214955766681307</v>
      </c>
      <c r="W25" s="79">
        <f t="shared" si="2"/>
        <v>4.5</v>
      </c>
      <c r="X25" s="79">
        <f t="shared" si="2"/>
        <v>12.623638797857151</v>
      </c>
      <c r="Y25" s="79">
        <f t="shared" si="2"/>
        <v>5.4900738944563363</v>
      </c>
      <c r="Z25" s="79">
        <f t="shared" si="2"/>
        <v>4.9547125278243263</v>
      </c>
      <c r="AA25" s="79">
        <f t="shared" si="2"/>
        <v>1.3346985471044148</v>
      </c>
      <c r="AB25" s="79">
        <f t="shared" si="2"/>
        <v>599.01645172370934</v>
      </c>
      <c r="AC25" s="69">
        <f t="shared" si="1"/>
        <v>1</v>
      </c>
    </row>
    <row r="26" spans="2:29" s="2" customFormat="1" x14ac:dyDescent="0.25">
      <c r="B26" s="21"/>
      <c r="C26" s="78" t="s">
        <v>167</v>
      </c>
      <c r="D26" s="20">
        <f>D25/$AB$25</f>
        <v>0.15307679409033628</v>
      </c>
      <c r="E26" s="20">
        <f t="shared" ref="E26:AB26" si="3">E25/$AB$25</f>
        <v>9.3000829490238433E-3</v>
      </c>
      <c r="F26" s="20">
        <f t="shared" si="3"/>
        <v>5.2769455631553615E-2</v>
      </c>
      <c r="G26" s="20">
        <f t="shared" si="3"/>
        <v>3.0888905045179896E-2</v>
      </c>
      <c r="H26" s="20">
        <f t="shared" si="3"/>
        <v>0.43431595295551029</v>
      </c>
      <c r="I26" s="20">
        <f t="shared" si="3"/>
        <v>3.6123133935446569E-2</v>
      </c>
      <c r="J26" s="20">
        <f t="shared" si="3"/>
        <v>1.9694223007157203E-3</v>
      </c>
      <c r="K26" s="20">
        <f t="shared" si="3"/>
        <v>2.3059049480615934E-2</v>
      </c>
      <c r="L26" s="20">
        <f t="shared" si="3"/>
        <v>2.8171179525104985E-2</v>
      </c>
      <c r="M26" s="20">
        <f t="shared" si="3"/>
        <v>9.9350359791870249E-3</v>
      </c>
      <c r="N26" s="20">
        <f t="shared" si="3"/>
        <v>1.399455757894056E-2</v>
      </c>
      <c r="O26" s="20">
        <f t="shared" si="3"/>
        <v>1.3952872205678667E-2</v>
      </c>
      <c r="P26" s="20">
        <f t="shared" si="3"/>
        <v>2.5061498656341174E-2</v>
      </c>
      <c r="Q26" s="20">
        <f t="shared" si="3"/>
        <v>3.1271150715710204E-2</v>
      </c>
      <c r="R26" s="20">
        <f t="shared" si="3"/>
        <v>1.0134376633187224E-2</v>
      </c>
      <c r="S26" s="20">
        <f t="shared" si="3"/>
        <v>4.6847239896981474E-2</v>
      </c>
      <c r="T26" s="20">
        <f t="shared" si="3"/>
        <v>1.4376072602379833E-3</v>
      </c>
      <c r="U26" s="20">
        <f t="shared" si="3"/>
        <v>7.0201417339041221E-4</v>
      </c>
      <c r="V26" s="20">
        <f t="shared" si="3"/>
        <v>2.8738702780439728E-2</v>
      </c>
      <c r="W26" s="20">
        <f t="shared" si="3"/>
        <v>7.5123145400279962E-3</v>
      </c>
      <c r="X26" s="20">
        <f t="shared" si="3"/>
        <v>2.1073943397600846E-2</v>
      </c>
      <c r="Y26" s="20">
        <f t="shared" si="3"/>
        <v>9.1651470984783247E-3</v>
      </c>
      <c r="Z26" s="20">
        <f t="shared" si="3"/>
        <v>8.2714131032074565E-3</v>
      </c>
      <c r="AA26" s="20">
        <f t="shared" si="3"/>
        <v>2.2281500671037192E-3</v>
      </c>
      <c r="AB26" s="20">
        <f t="shared" si="3"/>
        <v>1</v>
      </c>
      <c r="AC26" s="21"/>
    </row>
  </sheetData>
  <conditionalFormatting sqref="D4:AA24">
    <cfRule type="cellIs" dxfId="51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2:AC23"/>
  <sheetViews>
    <sheetView zoomScale="80" zoomScaleNormal="80" workbookViewId="0">
      <selection activeCell="C2" sqref="C2"/>
    </sheetView>
  </sheetViews>
  <sheetFormatPr defaultRowHeight="15" x14ac:dyDescent="0.25"/>
  <cols>
    <col min="3" max="3" width="60.140625" style="72" bestFit="1" customWidth="1"/>
    <col min="4" max="4" width="5" bestFit="1" customWidth="1"/>
    <col min="5" max="5" width="4.5703125" bestFit="1" customWidth="1"/>
    <col min="6" max="9" width="5" bestFit="1" customWidth="1"/>
    <col min="10" max="10" width="4.5703125" bestFit="1" customWidth="1"/>
    <col min="11" max="13" width="5" bestFit="1" customWidth="1"/>
    <col min="14" max="14" width="4.5703125" bestFit="1" customWidth="1"/>
    <col min="15" max="19" width="5" bestFit="1" customWidth="1"/>
    <col min="20" max="21" width="4.5703125" bestFit="1" customWidth="1"/>
    <col min="22" max="24" width="5" bestFit="1" customWidth="1"/>
    <col min="25" max="27" width="4.5703125" bestFit="1" customWidth="1"/>
    <col min="28" max="28" width="6.7109375" bestFit="1" customWidth="1"/>
  </cols>
  <sheetData>
    <row r="2" spans="2:29" x14ac:dyDescent="0.25">
      <c r="C2" s="121" t="s">
        <v>433</v>
      </c>
    </row>
    <row r="3" spans="2:29" ht="120.75" x14ac:dyDescent="0.25">
      <c r="B3" s="73"/>
      <c r="C3" s="59"/>
      <c r="D3" s="71" t="s">
        <v>145</v>
      </c>
      <c r="E3" s="71" t="s">
        <v>146</v>
      </c>
      <c r="F3" s="71" t="s">
        <v>147</v>
      </c>
      <c r="G3" s="71" t="s">
        <v>77</v>
      </c>
      <c r="H3" s="71" t="s">
        <v>133</v>
      </c>
      <c r="I3" s="71" t="s">
        <v>134</v>
      </c>
      <c r="J3" s="71" t="s">
        <v>135</v>
      </c>
      <c r="K3" s="71" t="s">
        <v>138</v>
      </c>
      <c r="L3" s="71" t="s">
        <v>139</v>
      </c>
      <c r="M3" s="71" t="s">
        <v>140</v>
      </c>
      <c r="N3" s="71" t="s">
        <v>141</v>
      </c>
      <c r="O3" s="71" t="s">
        <v>142</v>
      </c>
      <c r="P3" s="71" t="s">
        <v>150</v>
      </c>
      <c r="Q3" s="71" t="s">
        <v>162</v>
      </c>
      <c r="R3" s="71" t="s">
        <v>136</v>
      </c>
      <c r="S3" s="71" t="s">
        <v>164</v>
      </c>
      <c r="T3" s="71" t="s">
        <v>143</v>
      </c>
      <c r="U3" s="71" t="s">
        <v>144</v>
      </c>
      <c r="V3" s="71" t="s">
        <v>165</v>
      </c>
      <c r="W3" s="71" t="s">
        <v>154</v>
      </c>
      <c r="X3" s="71" t="s">
        <v>155</v>
      </c>
      <c r="Y3" s="71" t="s">
        <v>156</v>
      </c>
      <c r="Z3" s="71" t="s">
        <v>163</v>
      </c>
      <c r="AA3" s="71" t="s">
        <v>161</v>
      </c>
      <c r="AB3" s="70" t="s">
        <v>13</v>
      </c>
    </row>
    <row r="4" spans="2:29" x14ac:dyDescent="0.25">
      <c r="B4" s="67" t="s">
        <v>15</v>
      </c>
      <c r="C4" s="46" t="s">
        <v>16</v>
      </c>
      <c r="D4" s="68">
        <v>0.15105686080294833</v>
      </c>
      <c r="E4" s="68">
        <v>0</v>
      </c>
      <c r="F4" s="68">
        <v>2.2394255628117667E-2</v>
      </c>
      <c r="G4" s="68">
        <v>1.4233574970700894E-2</v>
      </c>
      <c r="H4" s="68">
        <v>0.74248668170185139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2.2264680558777904E-3</v>
      </c>
      <c r="O4" s="68">
        <v>0</v>
      </c>
      <c r="P4" s="68">
        <v>0</v>
      </c>
      <c r="Q4" s="68">
        <v>7.2659674177763499E-3</v>
      </c>
      <c r="R4" s="68">
        <v>0</v>
      </c>
      <c r="S4" s="68">
        <v>5.278028845929672E-2</v>
      </c>
      <c r="T4" s="68">
        <v>0</v>
      </c>
      <c r="U4" s="68">
        <v>0</v>
      </c>
      <c r="V4" s="68">
        <v>0</v>
      </c>
      <c r="W4" s="68">
        <v>0</v>
      </c>
      <c r="X4" s="68">
        <v>7.5559029634308947E-3</v>
      </c>
      <c r="Y4" s="68">
        <v>0</v>
      </c>
      <c r="Z4" s="68">
        <v>0</v>
      </c>
      <c r="AA4" s="68">
        <v>0</v>
      </c>
      <c r="AB4" s="69">
        <v>1</v>
      </c>
    </row>
    <row r="5" spans="2:29" x14ac:dyDescent="0.25">
      <c r="B5" s="67" t="s">
        <v>17</v>
      </c>
      <c r="C5" s="46" t="s">
        <v>18</v>
      </c>
      <c r="D5" s="68">
        <v>5.259747437729595E-2</v>
      </c>
      <c r="E5" s="68">
        <v>0</v>
      </c>
      <c r="F5" s="68">
        <v>0</v>
      </c>
      <c r="G5" s="68">
        <v>0</v>
      </c>
      <c r="H5" s="68">
        <v>0.94740252562270411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68">
        <v>0</v>
      </c>
      <c r="X5" s="68">
        <v>0</v>
      </c>
      <c r="Y5" s="68">
        <v>0</v>
      </c>
      <c r="Z5" s="68">
        <v>0</v>
      </c>
      <c r="AA5" s="68">
        <v>0</v>
      </c>
      <c r="AB5" s="69">
        <v>1</v>
      </c>
    </row>
    <row r="6" spans="2:29" x14ac:dyDescent="0.25">
      <c r="B6" s="67" t="s">
        <v>19</v>
      </c>
      <c r="C6" s="46" t="s">
        <v>11</v>
      </c>
      <c r="D6" s="68">
        <v>4.1078371387476692E-2</v>
      </c>
      <c r="E6" s="68">
        <v>0</v>
      </c>
      <c r="F6" s="68">
        <v>1.5517876169765476E-2</v>
      </c>
      <c r="G6" s="68">
        <v>9.8630138691051094E-3</v>
      </c>
      <c r="H6" s="68">
        <v>0.92722123825996094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8.0609374703670845E-4</v>
      </c>
      <c r="O6" s="68">
        <v>0</v>
      </c>
      <c r="P6" s="68">
        <v>0</v>
      </c>
      <c r="Q6" s="68">
        <v>3.0952574870681876E-3</v>
      </c>
      <c r="R6" s="68">
        <v>0</v>
      </c>
      <c r="S6" s="68">
        <v>1.857346746500507E-3</v>
      </c>
      <c r="T6" s="68">
        <v>0</v>
      </c>
      <c r="U6" s="68">
        <v>0</v>
      </c>
      <c r="V6" s="68">
        <v>2.9305819126136798E-4</v>
      </c>
      <c r="W6" s="68">
        <v>0</v>
      </c>
      <c r="X6" s="68">
        <v>2.6774414182524923E-4</v>
      </c>
      <c r="Y6" s="68">
        <v>0</v>
      </c>
      <c r="Z6" s="68">
        <v>0</v>
      </c>
      <c r="AA6" s="68">
        <v>0</v>
      </c>
      <c r="AB6" s="69">
        <v>1.0000000000000002</v>
      </c>
    </row>
    <row r="7" spans="2:29" x14ac:dyDescent="0.25">
      <c r="B7" s="67" t="s">
        <v>20</v>
      </c>
      <c r="C7" s="46" t="s">
        <v>63</v>
      </c>
      <c r="D7" s="68">
        <v>0.53147297328317489</v>
      </c>
      <c r="E7" s="68">
        <v>0</v>
      </c>
      <c r="F7" s="68">
        <v>5.7543999972085591E-3</v>
      </c>
      <c r="G7" s="68">
        <v>3.6574416730704063E-3</v>
      </c>
      <c r="H7" s="68">
        <v>0.45875842558407121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2.3608054430239965E-4</v>
      </c>
      <c r="R7" s="68">
        <v>0</v>
      </c>
      <c r="S7" s="68">
        <v>1.2067891817241925E-4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9">
        <v>0.99999999999999978</v>
      </c>
    </row>
    <row r="8" spans="2:29" x14ac:dyDescent="0.25">
      <c r="B8" s="67" t="s">
        <v>22</v>
      </c>
      <c r="C8" s="46" t="s">
        <v>64</v>
      </c>
      <c r="D8" s="68">
        <v>0.15521322038330551</v>
      </c>
      <c r="E8" s="68">
        <v>0</v>
      </c>
      <c r="F8" s="68">
        <v>1.2787225758695585E-2</v>
      </c>
      <c r="G8" s="68">
        <v>8.127438550587349E-3</v>
      </c>
      <c r="H8" s="68">
        <v>0.81865121636590266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1.5843359725019256E-4</v>
      </c>
      <c r="O8" s="68">
        <v>0</v>
      </c>
      <c r="P8" s="68">
        <v>0</v>
      </c>
      <c r="Q8" s="68">
        <v>5.9538929895524922E-4</v>
      </c>
      <c r="R8" s="68">
        <v>0</v>
      </c>
      <c r="S8" s="68">
        <v>4.2831709205980945E-3</v>
      </c>
      <c r="T8" s="68">
        <v>0</v>
      </c>
      <c r="U8" s="68">
        <v>0</v>
      </c>
      <c r="V8" s="68">
        <v>0</v>
      </c>
      <c r="W8" s="68">
        <v>0</v>
      </c>
      <c r="X8" s="68">
        <v>1.8390512470527117E-4</v>
      </c>
      <c r="Y8" s="68">
        <v>0</v>
      </c>
      <c r="Z8" s="68">
        <v>0</v>
      </c>
      <c r="AA8" s="68">
        <v>0</v>
      </c>
      <c r="AB8" s="69">
        <v>0.99999999999999978</v>
      </c>
    </row>
    <row r="9" spans="2:29" x14ac:dyDescent="0.25">
      <c r="B9" s="67" t="s">
        <v>24</v>
      </c>
      <c r="C9" s="46" t="s">
        <v>25</v>
      </c>
      <c r="D9" s="68">
        <v>0.12647275349370457</v>
      </c>
      <c r="E9" s="68">
        <v>0</v>
      </c>
      <c r="F9" s="68">
        <v>2.5839878597648351E-2</v>
      </c>
      <c r="G9" s="68">
        <v>1.6423580018066979E-2</v>
      </c>
      <c r="H9" s="68">
        <v>0.81914421753975053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1.2877381826499649E-3</v>
      </c>
      <c r="O9" s="68">
        <v>0</v>
      </c>
      <c r="P9" s="68">
        <v>0</v>
      </c>
      <c r="Q9" s="68">
        <v>3.2495958482217069E-3</v>
      </c>
      <c r="R9" s="68">
        <v>0</v>
      </c>
      <c r="S9" s="68">
        <v>2.7469985194644858E-3</v>
      </c>
      <c r="T9" s="68">
        <v>0</v>
      </c>
      <c r="U9" s="68">
        <v>0</v>
      </c>
      <c r="V9" s="68">
        <v>4.3756468105732223E-4</v>
      </c>
      <c r="W9" s="68">
        <v>0</v>
      </c>
      <c r="X9" s="68">
        <v>4.3976731194359572E-3</v>
      </c>
      <c r="Y9" s="68">
        <v>0</v>
      </c>
      <c r="Z9" s="68">
        <v>0</v>
      </c>
      <c r="AA9" s="68">
        <v>0</v>
      </c>
      <c r="AB9" s="69">
        <v>0.99999999999999978</v>
      </c>
    </row>
    <row r="10" spans="2:29" x14ac:dyDescent="0.25">
      <c r="B10" s="67" t="s">
        <v>26</v>
      </c>
      <c r="C10" s="46" t="s">
        <v>27</v>
      </c>
      <c r="D10" s="68">
        <v>5.5799007598361788E-2</v>
      </c>
      <c r="E10" s="68">
        <v>3.6958903033254831E-2</v>
      </c>
      <c r="F10" s="68">
        <v>0.15752777654937813</v>
      </c>
      <c r="G10" s="68">
        <v>9.6601518677072562E-2</v>
      </c>
      <c r="H10" s="68">
        <v>0.49446107538624423</v>
      </c>
      <c r="I10" s="68">
        <v>0.14355478458582765</v>
      </c>
      <c r="J10" s="68">
        <v>0</v>
      </c>
      <c r="K10" s="68">
        <v>0</v>
      </c>
      <c r="L10" s="68">
        <v>0</v>
      </c>
      <c r="M10" s="68">
        <v>0</v>
      </c>
      <c r="N10" s="68">
        <v>1.0227434286817661E-3</v>
      </c>
      <c r="O10" s="68">
        <v>0</v>
      </c>
      <c r="P10" s="68">
        <v>0</v>
      </c>
      <c r="Q10" s="68">
        <v>3.9206766847931056E-3</v>
      </c>
      <c r="R10" s="68">
        <v>0</v>
      </c>
      <c r="S10" s="68">
        <v>5.9730158567679135E-3</v>
      </c>
      <c r="T10" s="68">
        <v>0</v>
      </c>
      <c r="U10" s="68">
        <v>0</v>
      </c>
      <c r="V10" s="68">
        <v>1.6662628926032747E-3</v>
      </c>
      <c r="W10" s="68">
        <v>0</v>
      </c>
      <c r="X10" s="68">
        <v>2.5142353070145337E-3</v>
      </c>
      <c r="Y10" s="68">
        <v>0</v>
      </c>
      <c r="Z10" s="68">
        <v>0</v>
      </c>
      <c r="AA10" s="68">
        <v>0</v>
      </c>
      <c r="AB10" s="69">
        <v>0.99999999999999989</v>
      </c>
      <c r="AC10" s="23"/>
    </row>
    <row r="11" spans="2:29" x14ac:dyDescent="0.25">
      <c r="B11" s="67" t="s">
        <v>28</v>
      </c>
      <c r="C11" s="46" t="s">
        <v>29</v>
      </c>
      <c r="D11" s="68">
        <v>7.2456070029655498E-2</v>
      </c>
      <c r="E11" s="68">
        <v>0</v>
      </c>
      <c r="F11" s="68">
        <v>7.7562485954038749E-3</v>
      </c>
      <c r="G11" s="68">
        <v>4.9297975207293855E-3</v>
      </c>
      <c r="H11" s="68">
        <v>0.80633281211357277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7.0406571245547594E-4</v>
      </c>
      <c r="O11" s="68">
        <v>0</v>
      </c>
      <c r="P11" s="68">
        <v>0</v>
      </c>
      <c r="Q11" s="68">
        <v>1.9149151104085106E-4</v>
      </c>
      <c r="R11" s="68">
        <v>0</v>
      </c>
      <c r="S11" s="68">
        <v>1.5115476224406091E-3</v>
      </c>
      <c r="T11" s="68">
        <v>0</v>
      </c>
      <c r="U11" s="68">
        <v>0</v>
      </c>
      <c r="V11" s="68">
        <v>1.703784016056403E-3</v>
      </c>
      <c r="W11" s="68">
        <v>0</v>
      </c>
      <c r="X11" s="68">
        <v>1.0662335272091279E-2</v>
      </c>
      <c r="Y11" s="68">
        <v>0</v>
      </c>
      <c r="Z11" s="68">
        <v>9.3751847606553793E-2</v>
      </c>
      <c r="AA11" s="68">
        <v>0</v>
      </c>
      <c r="AB11" s="69">
        <v>0.99999999999999989</v>
      </c>
    </row>
    <row r="12" spans="2:29" x14ac:dyDescent="0.25">
      <c r="B12" s="67" t="s">
        <v>30</v>
      </c>
      <c r="C12" s="46" t="s">
        <v>31</v>
      </c>
      <c r="D12" s="68">
        <v>2.4679781749697625E-2</v>
      </c>
      <c r="E12" s="68">
        <v>0</v>
      </c>
      <c r="F12" s="68">
        <v>2.2706778266160799E-2</v>
      </c>
      <c r="G12" s="68">
        <v>1.4432211374272304E-2</v>
      </c>
      <c r="H12" s="68">
        <v>4.5377932925046376E-2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4.3245990727121056E-3</v>
      </c>
      <c r="O12" s="68">
        <v>0</v>
      </c>
      <c r="P12" s="68">
        <v>0</v>
      </c>
      <c r="Q12" s="68">
        <v>2.0868016608151824E-2</v>
      </c>
      <c r="R12" s="68">
        <v>0</v>
      </c>
      <c r="S12" s="68">
        <v>0.36397726056286622</v>
      </c>
      <c r="T12" s="68">
        <v>0</v>
      </c>
      <c r="U12" s="68">
        <v>0</v>
      </c>
      <c r="V12" s="68">
        <v>6.9854415947973966E-2</v>
      </c>
      <c r="W12" s="68">
        <v>0.13064275736814829</v>
      </c>
      <c r="X12" s="68">
        <v>0.30313624612497053</v>
      </c>
      <c r="Y12" s="68">
        <v>0</v>
      </c>
      <c r="Z12" s="68">
        <v>0</v>
      </c>
      <c r="AA12" s="68">
        <v>0</v>
      </c>
      <c r="AB12" s="69">
        <v>1</v>
      </c>
    </row>
    <row r="13" spans="2:29" x14ac:dyDescent="0.25">
      <c r="B13" s="67" t="s">
        <v>32</v>
      </c>
      <c r="C13" s="46" t="s">
        <v>33</v>
      </c>
      <c r="D13" s="68">
        <v>0.56798074483330696</v>
      </c>
      <c r="E13" s="68">
        <v>0</v>
      </c>
      <c r="F13" s="68">
        <v>1.8421184733698942E-2</v>
      </c>
      <c r="G13" s="68">
        <v>1.1708329060378492E-2</v>
      </c>
      <c r="H13" s="68">
        <v>0.27521536088872028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5.4061661429391651E-2</v>
      </c>
      <c r="O13" s="68">
        <v>0</v>
      </c>
      <c r="P13" s="68">
        <v>0</v>
      </c>
      <c r="Q13" s="68">
        <v>2.7027303184255732E-3</v>
      </c>
      <c r="R13" s="68">
        <v>0</v>
      </c>
      <c r="S13" s="68">
        <v>6.6601284053421902E-2</v>
      </c>
      <c r="T13" s="68">
        <v>0</v>
      </c>
      <c r="U13" s="68">
        <v>0</v>
      </c>
      <c r="V13" s="68">
        <v>1.0965223196510981E-3</v>
      </c>
      <c r="W13" s="68">
        <v>0</v>
      </c>
      <c r="X13" s="68">
        <v>2.2121823630051433E-3</v>
      </c>
      <c r="Y13" s="68">
        <v>0</v>
      </c>
      <c r="Z13" s="68">
        <v>0</v>
      </c>
      <c r="AA13" s="68">
        <v>0</v>
      </c>
      <c r="AB13" s="69">
        <v>0.99999999999999989</v>
      </c>
    </row>
    <row r="14" spans="2:29" x14ac:dyDescent="0.25">
      <c r="B14" s="67" t="s">
        <v>34</v>
      </c>
      <c r="C14" s="46" t="s">
        <v>35</v>
      </c>
      <c r="D14" s="68">
        <v>0.75926861777643051</v>
      </c>
      <c r="E14" s="68">
        <v>0</v>
      </c>
      <c r="F14" s="68">
        <v>3.4566710551581163E-2</v>
      </c>
      <c r="G14" s="68">
        <v>2.197027105061243E-2</v>
      </c>
      <c r="H14" s="68">
        <v>0.16328026616551575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1.7063139761824575E-3</v>
      </c>
      <c r="O14" s="68">
        <v>0</v>
      </c>
      <c r="P14" s="68">
        <v>0</v>
      </c>
      <c r="Q14" s="68">
        <v>1.8996501661700288E-3</v>
      </c>
      <c r="R14" s="68">
        <v>0</v>
      </c>
      <c r="S14" s="68">
        <v>8.0171046892170278E-3</v>
      </c>
      <c r="T14" s="68">
        <v>0</v>
      </c>
      <c r="U14" s="68">
        <v>0</v>
      </c>
      <c r="V14" s="68">
        <v>1.5463088203144736E-3</v>
      </c>
      <c r="W14" s="68">
        <v>0</v>
      </c>
      <c r="X14" s="68">
        <v>7.7447568039762001E-3</v>
      </c>
      <c r="Y14" s="68">
        <v>0</v>
      </c>
      <c r="Z14" s="68">
        <v>0</v>
      </c>
      <c r="AA14" s="68">
        <v>0</v>
      </c>
      <c r="AB14" s="69">
        <v>1</v>
      </c>
    </row>
    <row r="15" spans="2:29" x14ac:dyDescent="0.25">
      <c r="B15" s="67" t="s">
        <v>36</v>
      </c>
      <c r="C15" s="46" t="s">
        <v>37</v>
      </c>
      <c r="D15" s="68">
        <v>0.60849486362766825</v>
      </c>
      <c r="E15" s="68">
        <v>0</v>
      </c>
      <c r="F15" s="68">
        <v>4.183704281866428E-2</v>
      </c>
      <c r="G15" s="68">
        <v>2.6591224794460161E-2</v>
      </c>
      <c r="H15" s="68">
        <v>0.21535236457915055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2.9981215832012801E-3</v>
      </c>
      <c r="O15" s="68">
        <v>0</v>
      </c>
      <c r="P15" s="68">
        <v>0</v>
      </c>
      <c r="Q15" s="68">
        <v>2.3607213576519504E-2</v>
      </c>
      <c r="R15" s="68">
        <v>0</v>
      </c>
      <c r="S15" s="68">
        <v>6.4881550835817911E-2</v>
      </c>
      <c r="T15" s="68">
        <v>0</v>
      </c>
      <c r="U15" s="68">
        <v>0</v>
      </c>
      <c r="V15" s="68">
        <v>7.9558876613590093E-3</v>
      </c>
      <c r="W15" s="68">
        <v>0</v>
      </c>
      <c r="X15" s="68">
        <v>8.2817305231589547E-3</v>
      </c>
      <c r="Y15" s="68">
        <v>0</v>
      </c>
      <c r="Z15" s="68">
        <v>0</v>
      </c>
      <c r="AA15" s="68">
        <v>0</v>
      </c>
      <c r="AB15" s="69">
        <v>0.99999999999999989</v>
      </c>
    </row>
    <row r="16" spans="2:29" x14ac:dyDescent="0.25">
      <c r="B16" s="67" t="s">
        <v>38</v>
      </c>
      <c r="C16" s="46" t="s">
        <v>39</v>
      </c>
      <c r="D16" s="68">
        <v>0.5280853777100597</v>
      </c>
      <c r="E16" s="68">
        <v>0</v>
      </c>
      <c r="F16" s="68">
        <v>1.4961353046740259E-2</v>
      </c>
      <c r="G16" s="68">
        <v>9.5092930879346841E-3</v>
      </c>
      <c r="H16" s="68">
        <v>0.35260020180653839</v>
      </c>
      <c r="I16" s="68">
        <v>0</v>
      </c>
      <c r="J16" s="68">
        <v>2.5783719271781642E-2</v>
      </c>
      <c r="K16" s="68">
        <v>0</v>
      </c>
      <c r="L16" s="68">
        <v>0</v>
      </c>
      <c r="M16" s="68">
        <v>0</v>
      </c>
      <c r="N16" s="68">
        <v>3.9459072238554785E-2</v>
      </c>
      <c r="O16" s="68">
        <v>0</v>
      </c>
      <c r="P16" s="68">
        <v>0</v>
      </c>
      <c r="Q16" s="68">
        <v>0</v>
      </c>
      <c r="R16" s="68">
        <v>0</v>
      </c>
      <c r="S16" s="68">
        <v>1.8351888993474182E-2</v>
      </c>
      <c r="T16" s="68">
        <v>0</v>
      </c>
      <c r="U16" s="68">
        <v>0</v>
      </c>
      <c r="V16" s="68">
        <v>4.6017080310469935E-3</v>
      </c>
      <c r="W16" s="68">
        <v>0</v>
      </c>
      <c r="X16" s="68">
        <v>6.647385813869232E-3</v>
      </c>
      <c r="Y16" s="68">
        <v>0</v>
      </c>
      <c r="Z16" s="68">
        <v>0</v>
      </c>
      <c r="AA16" s="68">
        <v>0</v>
      </c>
      <c r="AB16" s="69">
        <v>1</v>
      </c>
    </row>
    <row r="17" spans="2:28" x14ac:dyDescent="0.25">
      <c r="B17" s="67" t="s">
        <v>40</v>
      </c>
      <c r="C17" s="46" t="s">
        <v>41</v>
      </c>
      <c r="D17" s="68">
        <v>0.20057440118069994</v>
      </c>
      <c r="E17" s="68">
        <v>0</v>
      </c>
      <c r="F17" s="68">
        <v>2.7604228574493669E-2</v>
      </c>
      <c r="G17" s="68">
        <v>1.7544984010546685E-2</v>
      </c>
      <c r="H17" s="68">
        <v>0.59312591369950918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2.3506770212436768E-3</v>
      </c>
      <c r="O17" s="68">
        <v>0</v>
      </c>
      <c r="P17" s="68">
        <v>0</v>
      </c>
      <c r="Q17" s="68">
        <v>0.12524238791579864</v>
      </c>
      <c r="R17" s="68">
        <v>0</v>
      </c>
      <c r="S17" s="68">
        <v>2.7021571198907936E-2</v>
      </c>
      <c r="T17" s="68">
        <v>0</v>
      </c>
      <c r="U17" s="68">
        <v>0</v>
      </c>
      <c r="V17" s="68">
        <v>3.9546605673865106E-3</v>
      </c>
      <c r="W17" s="68">
        <v>0</v>
      </c>
      <c r="X17" s="68">
        <v>2.5811758314135311E-3</v>
      </c>
      <c r="Y17" s="68">
        <v>0</v>
      </c>
      <c r="Z17" s="68">
        <v>0</v>
      </c>
      <c r="AA17" s="68">
        <v>0</v>
      </c>
      <c r="AB17" s="69">
        <v>0.99999999999999967</v>
      </c>
    </row>
    <row r="18" spans="2:28" x14ac:dyDescent="0.25">
      <c r="B18" s="67" t="s">
        <v>42</v>
      </c>
      <c r="C18" s="46" t="s">
        <v>43</v>
      </c>
      <c r="D18" s="68">
        <v>0.73703027461085135</v>
      </c>
      <c r="E18" s="68">
        <v>0</v>
      </c>
      <c r="F18" s="68">
        <v>7.9021736020557162E-3</v>
      </c>
      <c r="G18" s="68">
        <v>5.0225460611037819E-3</v>
      </c>
      <c r="H18" s="68">
        <v>6.3924495179277938E-2</v>
      </c>
      <c r="I18" s="68">
        <v>0</v>
      </c>
      <c r="J18" s="68">
        <v>8.0981149237544844E-3</v>
      </c>
      <c r="K18" s="68">
        <v>0</v>
      </c>
      <c r="L18" s="68">
        <v>0</v>
      </c>
      <c r="M18" s="68">
        <v>0</v>
      </c>
      <c r="N18" s="68">
        <v>7.3355848116726579E-3</v>
      </c>
      <c r="O18" s="68">
        <v>0</v>
      </c>
      <c r="P18" s="68">
        <v>0</v>
      </c>
      <c r="Q18" s="68">
        <v>2.5823680434008864E-3</v>
      </c>
      <c r="R18" s="68">
        <v>0</v>
      </c>
      <c r="S18" s="68">
        <v>1.2672290052692806E-2</v>
      </c>
      <c r="T18" s="68">
        <v>0</v>
      </c>
      <c r="U18" s="68">
        <v>0</v>
      </c>
      <c r="V18" s="68">
        <v>2.5945522662711952E-3</v>
      </c>
      <c r="W18" s="68">
        <v>0</v>
      </c>
      <c r="X18" s="68">
        <v>5.918514536010889E-3</v>
      </c>
      <c r="Y18" s="68">
        <v>0</v>
      </c>
      <c r="Z18" s="68">
        <v>8.1807385774235339E-2</v>
      </c>
      <c r="AA18" s="68">
        <v>6.5111700138672818E-2</v>
      </c>
      <c r="AB18" s="69">
        <v>0.99999999999999956</v>
      </c>
    </row>
    <row r="19" spans="2:28" x14ac:dyDescent="0.25">
      <c r="B19" s="67" t="s">
        <v>44</v>
      </c>
      <c r="C19" s="46" t="s">
        <v>45</v>
      </c>
      <c r="D19" s="68">
        <v>3.8168563084696835E-2</v>
      </c>
      <c r="E19" s="68">
        <v>0</v>
      </c>
      <c r="F19" s="68">
        <v>5.1409013540812763E-3</v>
      </c>
      <c r="G19" s="68">
        <v>3.2675077955446256E-3</v>
      </c>
      <c r="H19" s="68">
        <v>2.3613814209511953E-2</v>
      </c>
      <c r="I19" s="68">
        <v>0</v>
      </c>
      <c r="J19" s="68">
        <v>0</v>
      </c>
      <c r="K19" s="68">
        <v>0.31105716740544903</v>
      </c>
      <c r="L19" s="68">
        <v>0.38001771551406871</v>
      </c>
      <c r="M19" s="68">
        <v>0.13401958100462821</v>
      </c>
      <c r="N19" s="68">
        <v>4.944748965906301E-2</v>
      </c>
      <c r="O19" s="68">
        <v>0</v>
      </c>
      <c r="P19" s="68">
        <v>0</v>
      </c>
      <c r="Q19" s="68">
        <v>6.1373828233968605E-3</v>
      </c>
      <c r="R19" s="68">
        <v>0</v>
      </c>
      <c r="S19" s="68">
        <v>3.0586148242783905E-2</v>
      </c>
      <c r="T19" s="68">
        <v>0</v>
      </c>
      <c r="U19" s="68">
        <v>0</v>
      </c>
      <c r="V19" s="68">
        <v>1.3269687682444329E-2</v>
      </c>
      <c r="W19" s="68">
        <v>0</v>
      </c>
      <c r="X19" s="68">
        <v>5.2740412243311927E-3</v>
      </c>
      <c r="Y19" s="68">
        <v>0</v>
      </c>
      <c r="Z19" s="68">
        <v>0</v>
      </c>
      <c r="AA19" s="68">
        <v>0</v>
      </c>
      <c r="AB19" s="69">
        <v>0.99999999999999978</v>
      </c>
    </row>
    <row r="20" spans="2:28" x14ac:dyDescent="0.25">
      <c r="B20" s="67" t="s">
        <v>46</v>
      </c>
      <c r="C20" s="46" t="s">
        <v>47</v>
      </c>
      <c r="D20" s="68">
        <v>0.10426556531446626</v>
      </c>
      <c r="E20" s="68">
        <v>0</v>
      </c>
      <c r="F20" s="68">
        <v>4.057590913547471E-3</v>
      </c>
      <c r="G20" s="68">
        <v>2.5789660271582394E-3</v>
      </c>
      <c r="H20" s="68">
        <v>3.2943040509337433E-2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4.2879340305283981E-2</v>
      </c>
      <c r="O20" s="68">
        <v>0.13318775869995222</v>
      </c>
      <c r="P20" s="68">
        <v>0.23922564375967428</v>
      </c>
      <c r="Q20" s="68">
        <v>0.21261437636102878</v>
      </c>
      <c r="R20" s="68">
        <v>0</v>
      </c>
      <c r="S20" s="68">
        <v>7.8025841616416958E-2</v>
      </c>
      <c r="T20" s="68">
        <v>0</v>
      </c>
      <c r="U20" s="68">
        <v>0</v>
      </c>
      <c r="V20" s="68">
        <v>6.2735559539346647E-2</v>
      </c>
      <c r="W20" s="68">
        <v>0</v>
      </c>
      <c r="X20" s="68">
        <v>0</v>
      </c>
      <c r="Y20" s="68">
        <v>8.7486316953787682E-2</v>
      </c>
      <c r="Z20" s="68">
        <v>0</v>
      </c>
      <c r="AA20" s="68">
        <v>0</v>
      </c>
      <c r="AB20" s="69">
        <v>0.99999999999999989</v>
      </c>
    </row>
    <row r="21" spans="2:28" x14ac:dyDescent="0.25">
      <c r="B21" s="67" t="s">
        <v>48</v>
      </c>
      <c r="C21" s="46" t="s">
        <v>49</v>
      </c>
      <c r="D21" s="68">
        <v>6.9062872102716083E-2</v>
      </c>
      <c r="E21" s="68">
        <v>0</v>
      </c>
      <c r="F21" s="68">
        <v>1.1299060629597476E-2</v>
      </c>
      <c r="G21" s="68">
        <v>7.1815750092600258E-3</v>
      </c>
      <c r="H21" s="68">
        <v>0.12881425286582984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1.8582029770599841E-2</v>
      </c>
      <c r="O21" s="68">
        <v>0</v>
      </c>
      <c r="P21" s="68">
        <v>0</v>
      </c>
      <c r="Q21" s="68">
        <v>4.3298048474061171E-3</v>
      </c>
      <c r="R21" s="68">
        <v>0.17986220488499244</v>
      </c>
      <c r="S21" s="68">
        <v>0.14171644833295444</v>
      </c>
      <c r="T21" s="68">
        <v>3.8145756552037995E-2</v>
      </c>
      <c r="U21" s="68">
        <v>0</v>
      </c>
      <c r="V21" s="68">
        <v>0.3884945765762024</v>
      </c>
      <c r="W21" s="68">
        <v>0</v>
      </c>
      <c r="X21" s="68">
        <v>1.2511418428403344E-2</v>
      </c>
      <c r="Y21" s="68">
        <v>0</v>
      </c>
      <c r="Z21" s="68">
        <v>0</v>
      </c>
      <c r="AA21" s="68">
        <v>0</v>
      </c>
      <c r="AB21" s="69">
        <v>0.99999999999999989</v>
      </c>
    </row>
    <row r="22" spans="2:28" x14ac:dyDescent="0.25">
      <c r="B22" s="67" t="s">
        <v>50</v>
      </c>
      <c r="C22" s="46" t="s">
        <v>51</v>
      </c>
      <c r="D22" s="68">
        <v>0.14359855397872567</v>
      </c>
      <c r="E22" s="68">
        <v>0</v>
      </c>
      <c r="F22" s="68">
        <v>0.14706326168787243</v>
      </c>
      <c r="G22" s="68">
        <v>0</v>
      </c>
      <c r="H22" s="68">
        <v>0.18672152862258484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1.3920527605771817E-2</v>
      </c>
      <c r="O22" s="68">
        <v>0</v>
      </c>
      <c r="P22" s="68">
        <v>0</v>
      </c>
      <c r="Q22" s="68">
        <v>3.2737747214495856E-2</v>
      </c>
      <c r="R22" s="68">
        <v>0.17775281572569179</v>
      </c>
      <c r="S22" s="68">
        <v>0.17775281572569179</v>
      </c>
      <c r="T22" s="68">
        <v>0</v>
      </c>
      <c r="U22" s="68">
        <v>3.7184081947572306E-2</v>
      </c>
      <c r="V22" s="68">
        <v>6.8166379933411889E-2</v>
      </c>
      <c r="W22" s="68">
        <v>0</v>
      </c>
      <c r="X22" s="68">
        <v>1.5102287558181599E-2</v>
      </c>
      <c r="Y22" s="68">
        <v>0</v>
      </c>
      <c r="Z22" s="68">
        <v>0</v>
      </c>
      <c r="AA22" s="68">
        <v>0</v>
      </c>
      <c r="AB22" s="69">
        <v>1</v>
      </c>
    </row>
    <row r="23" spans="2:28" x14ac:dyDescent="0.25">
      <c r="B23" s="67" t="s">
        <v>54</v>
      </c>
      <c r="C23" s="46" t="s">
        <v>55</v>
      </c>
      <c r="D23" s="68">
        <v>0.99094650923062888</v>
      </c>
      <c r="E23" s="68">
        <v>0</v>
      </c>
      <c r="F23" s="68">
        <v>1.5518598811845193E-3</v>
      </c>
      <c r="G23" s="68">
        <v>9.8634731735084118E-4</v>
      </c>
      <c r="H23" s="68">
        <v>6.5152835708358172E-3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>
        <v>1</v>
      </c>
    </row>
  </sheetData>
  <conditionalFormatting sqref="D4:AA23">
    <cfRule type="cellIs" dxfId="50" priority="23" operator="equal">
      <formula>0</formula>
    </cfRule>
  </conditionalFormatting>
  <conditionalFormatting sqref="D4:AA4">
    <cfRule type="top10" dxfId="49" priority="22" rank="2"/>
  </conditionalFormatting>
  <conditionalFormatting sqref="D5:AA23">
    <cfRule type="top10" dxfId="48" priority="21" rank="2"/>
  </conditionalFormatting>
  <conditionalFormatting sqref="D5:AA23">
    <cfRule type="top10" dxfId="47" priority="20" rank="2"/>
  </conditionalFormatting>
  <conditionalFormatting sqref="D5:AA5">
    <cfRule type="top10" dxfId="46" priority="19" rank="2"/>
  </conditionalFormatting>
  <conditionalFormatting sqref="D6:AA6">
    <cfRule type="top10" dxfId="45" priority="18" rank="2"/>
  </conditionalFormatting>
  <conditionalFormatting sqref="D7:AA7">
    <cfRule type="top10" dxfId="44" priority="17" rank="2"/>
  </conditionalFormatting>
  <conditionalFormatting sqref="D8:AA8">
    <cfRule type="top10" dxfId="43" priority="16" rank="2"/>
  </conditionalFormatting>
  <conditionalFormatting sqref="D9:AA9">
    <cfRule type="top10" dxfId="42" priority="15" rank="2"/>
  </conditionalFormatting>
  <conditionalFormatting sqref="D10:AA10">
    <cfRule type="top10" dxfId="41" priority="14" rank="2"/>
  </conditionalFormatting>
  <conditionalFormatting sqref="D11:AA11">
    <cfRule type="top10" dxfId="40" priority="13" rank="2"/>
  </conditionalFormatting>
  <conditionalFormatting sqref="D12:AA12">
    <cfRule type="top10" dxfId="39" priority="12" rank="2"/>
  </conditionalFormatting>
  <conditionalFormatting sqref="D13:AA13">
    <cfRule type="top10" dxfId="38" priority="11" rank="2"/>
  </conditionalFormatting>
  <conditionalFormatting sqref="D14:AA14">
    <cfRule type="top10" dxfId="37" priority="10" rank="2"/>
  </conditionalFormatting>
  <conditionalFormatting sqref="D15:AA15">
    <cfRule type="top10" dxfId="36" priority="9" rank="2"/>
  </conditionalFormatting>
  <conditionalFormatting sqref="D16:AA16">
    <cfRule type="top10" dxfId="35" priority="8" rank="2"/>
  </conditionalFormatting>
  <conditionalFormatting sqref="D17:AA17">
    <cfRule type="top10" dxfId="34" priority="7" rank="2"/>
  </conditionalFormatting>
  <conditionalFormatting sqref="D18:AA18">
    <cfRule type="top10" dxfId="33" priority="6" rank="2"/>
  </conditionalFormatting>
  <conditionalFormatting sqref="D19:AA19">
    <cfRule type="top10" dxfId="32" priority="5" rank="2"/>
  </conditionalFormatting>
  <conditionalFormatting sqref="D20:AA20">
    <cfRule type="top10" dxfId="31" priority="4" rank="2"/>
  </conditionalFormatting>
  <conditionalFormatting sqref="D21:AA21">
    <cfRule type="top10" dxfId="30" priority="3" rank="2"/>
  </conditionalFormatting>
  <conditionalFormatting sqref="D22:AA22">
    <cfRule type="top10" dxfId="29" priority="2" rank="2"/>
  </conditionalFormatting>
  <conditionalFormatting sqref="D23:AA23">
    <cfRule type="top10" dxfId="28" priority="1" rank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2:AC26"/>
  <sheetViews>
    <sheetView zoomScale="80" zoomScaleNormal="80" workbookViewId="0">
      <selection activeCell="D26" sqref="D26"/>
    </sheetView>
  </sheetViews>
  <sheetFormatPr defaultRowHeight="15" x14ac:dyDescent="0.25"/>
  <cols>
    <col min="2" max="2" width="2.7109375" bestFit="1" customWidth="1"/>
    <col min="3" max="3" width="62.140625" style="72" customWidth="1"/>
    <col min="4" max="27" width="6" bestFit="1" customWidth="1"/>
    <col min="28" max="28" width="3.85546875" bestFit="1" customWidth="1"/>
    <col min="29" max="29" width="5.5703125" bestFit="1" customWidth="1"/>
  </cols>
  <sheetData>
    <row r="2" spans="2:29" x14ac:dyDescent="0.25">
      <c r="C2" s="121" t="s">
        <v>434</v>
      </c>
    </row>
    <row r="3" spans="2:29" ht="120.75" x14ac:dyDescent="0.25">
      <c r="B3" s="73"/>
      <c r="C3" s="59"/>
      <c r="D3" s="71" t="s">
        <v>145</v>
      </c>
      <c r="E3" s="71" t="s">
        <v>146</v>
      </c>
      <c r="F3" s="71" t="s">
        <v>147</v>
      </c>
      <c r="G3" s="71" t="s">
        <v>77</v>
      </c>
      <c r="H3" s="71" t="s">
        <v>133</v>
      </c>
      <c r="I3" s="71" t="s">
        <v>134</v>
      </c>
      <c r="J3" s="71" t="s">
        <v>135</v>
      </c>
      <c r="K3" s="71" t="s">
        <v>138</v>
      </c>
      <c r="L3" s="71" t="s">
        <v>139</v>
      </c>
      <c r="M3" s="71" t="s">
        <v>140</v>
      </c>
      <c r="N3" s="71" t="s">
        <v>141</v>
      </c>
      <c r="O3" s="71" t="s">
        <v>142</v>
      </c>
      <c r="P3" s="71" t="s">
        <v>150</v>
      </c>
      <c r="Q3" s="71" t="s">
        <v>162</v>
      </c>
      <c r="R3" s="71" t="s">
        <v>136</v>
      </c>
      <c r="S3" s="71" t="s">
        <v>164</v>
      </c>
      <c r="T3" s="71" t="s">
        <v>143</v>
      </c>
      <c r="U3" s="71" t="s">
        <v>144</v>
      </c>
      <c r="V3" s="71" t="s">
        <v>165</v>
      </c>
      <c r="W3" s="71" t="s">
        <v>154</v>
      </c>
      <c r="X3" s="71" t="s">
        <v>155</v>
      </c>
      <c r="Y3" s="71" t="s">
        <v>156</v>
      </c>
      <c r="Z3" s="71" t="s">
        <v>163</v>
      </c>
      <c r="AA3" s="71" t="s">
        <v>161</v>
      </c>
      <c r="AB3" s="70"/>
    </row>
    <row r="4" spans="2:29" x14ac:dyDescent="0.25">
      <c r="B4" s="67" t="s">
        <v>15</v>
      </c>
      <c r="C4" s="46" t="s">
        <v>16</v>
      </c>
      <c r="D4" s="68">
        <v>2.3718309734518749E-4</v>
      </c>
      <c r="E4" s="68">
        <v>0</v>
      </c>
      <c r="F4" s="68">
        <v>1.0200152303555232E-4</v>
      </c>
      <c r="G4" s="68">
        <v>1.1075519823417538E-4</v>
      </c>
      <c r="H4" s="68">
        <v>4.1089941721119902E-4</v>
      </c>
      <c r="I4" s="68">
        <v>0</v>
      </c>
      <c r="J4" s="68">
        <v>0</v>
      </c>
      <c r="K4" s="68">
        <v>0</v>
      </c>
      <c r="L4" s="68">
        <v>0</v>
      </c>
      <c r="M4" s="68">
        <v>0</v>
      </c>
      <c r="N4" s="68">
        <v>3.8239300068033339E-5</v>
      </c>
      <c r="O4" s="68">
        <v>0</v>
      </c>
      <c r="P4" s="68">
        <v>0</v>
      </c>
      <c r="Q4" s="68">
        <v>5.5847305275414284E-5</v>
      </c>
      <c r="R4" s="68">
        <v>0</v>
      </c>
      <c r="S4" s="68">
        <v>2.7079484336568077E-4</v>
      </c>
      <c r="T4" s="68">
        <v>0</v>
      </c>
      <c r="U4" s="68">
        <v>0</v>
      </c>
      <c r="V4" s="68">
        <v>0</v>
      </c>
      <c r="W4" s="68">
        <v>0</v>
      </c>
      <c r="X4" s="68">
        <v>8.6177363221196608E-5</v>
      </c>
      <c r="Y4" s="68">
        <v>0</v>
      </c>
      <c r="Z4" s="68">
        <v>0</v>
      </c>
      <c r="AA4" s="68">
        <v>0</v>
      </c>
      <c r="AB4" s="69"/>
    </row>
    <row r="5" spans="2:29" x14ac:dyDescent="0.25">
      <c r="B5" s="67" t="s">
        <v>17</v>
      </c>
      <c r="C5" s="46" t="s">
        <v>18</v>
      </c>
      <c r="D5" s="68">
        <v>3.0748497345707408E-5</v>
      </c>
      <c r="E5" s="68">
        <v>0</v>
      </c>
      <c r="F5" s="68">
        <v>0</v>
      </c>
      <c r="G5" s="68">
        <v>0</v>
      </c>
      <c r="H5" s="68">
        <v>1.9520777923596577E-4</v>
      </c>
      <c r="I5" s="68">
        <v>0</v>
      </c>
      <c r="J5" s="68">
        <v>0</v>
      </c>
      <c r="K5" s="68">
        <v>0</v>
      </c>
      <c r="L5" s="68">
        <v>0</v>
      </c>
      <c r="M5" s="68">
        <v>0</v>
      </c>
      <c r="N5" s="68">
        <v>0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68">
        <v>0</v>
      </c>
      <c r="X5" s="68">
        <v>0</v>
      </c>
      <c r="Y5" s="68">
        <v>0</v>
      </c>
      <c r="Z5" s="68">
        <v>0</v>
      </c>
      <c r="AA5" s="68">
        <v>0</v>
      </c>
      <c r="AB5" s="69"/>
    </row>
    <row r="6" spans="2:29" x14ac:dyDescent="0.25">
      <c r="B6" s="67" t="s">
        <v>19</v>
      </c>
      <c r="C6" s="46" t="s">
        <v>11</v>
      </c>
      <c r="D6" s="68">
        <v>4.2237954069194547E-2</v>
      </c>
      <c r="E6" s="68">
        <v>0</v>
      </c>
      <c r="F6" s="68">
        <v>4.6285896792857967E-2</v>
      </c>
      <c r="G6" s="68">
        <v>5.0258109116201863E-2</v>
      </c>
      <c r="H6" s="68">
        <v>0.33602887936094283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8">
        <v>9.066202053011287E-3</v>
      </c>
      <c r="O6" s="68">
        <v>0</v>
      </c>
      <c r="P6" s="68">
        <v>0</v>
      </c>
      <c r="Q6" s="68">
        <v>1.5579443293530641E-2</v>
      </c>
      <c r="R6" s="68">
        <v>0</v>
      </c>
      <c r="S6" s="68">
        <v>6.2403363067825403E-3</v>
      </c>
      <c r="T6" s="68">
        <v>0</v>
      </c>
      <c r="U6" s="68">
        <v>0</v>
      </c>
      <c r="V6" s="68">
        <v>1.605039477208381E-3</v>
      </c>
      <c r="W6" s="68">
        <v>0</v>
      </c>
      <c r="X6" s="68">
        <v>1.9997383843317123E-3</v>
      </c>
      <c r="Y6" s="68">
        <v>0</v>
      </c>
      <c r="Z6" s="68">
        <v>0</v>
      </c>
      <c r="AA6" s="68">
        <v>0</v>
      </c>
      <c r="AB6" s="69"/>
    </row>
    <row r="7" spans="2:29" x14ac:dyDescent="0.25">
      <c r="B7" s="67" t="s">
        <v>20</v>
      </c>
      <c r="C7" s="46" t="s">
        <v>63</v>
      </c>
      <c r="D7" s="68">
        <v>9.752050089959597E-3</v>
      </c>
      <c r="E7" s="68">
        <v>0</v>
      </c>
      <c r="F7" s="68">
        <v>3.0629614441505181E-4</v>
      </c>
      <c r="G7" s="68">
        <v>3.325821927308733E-4</v>
      </c>
      <c r="H7" s="68">
        <v>2.9668963123606986E-3</v>
      </c>
      <c r="I7" s="68">
        <v>0</v>
      </c>
      <c r="J7" s="68">
        <v>0</v>
      </c>
      <c r="K7" s="68">
        <v>0</v>
      </c>
      <c r="L7" s="68">
        <v>0</v>
      </c>
      <c r="M7" s="68">
        <v>0</v>
      </c>
      <c r="N7" s="68">
        <v>0</v>
      </c>
      <c r="O7" s="68">
        <v>0</v>
      </c>
      <c r="P7" s="68">
        <v>0</v>
      </c>
      <c r="Q7" s="68">
        <v>2.1205105234786818E-5</v>
      </c>
      <c r="R7" s="68">
        <v>0</v>
      </c>
      <c r="S7" s="68">
        <v>7.2355491282625285E-6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9"/>
    </row>
    <row r="8" spans="2:29" x14ac:dyDescent="0.25">
      <c r="B8" s="67" t="s">
        <v>22</v>
      </c>
      <c r="C8" s="46" t="s">
        <v>64</v>
      </c>
      <c r="D8" s="68">
        <v>6.6835004210708303E-3</v>
      </c>
      <c r="E8" s="68">
        <v>0</v>
      </c>
      <c r="F8" s="68">
        <v>1.5972700441210779E-3</v>
      </c>
      <c r="G8" s="68">
        <v>1.7343462637168664E-3</v>
      </c>
      <c r="H8" s="68">
        <v>1.2424466737180529E-2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7.4623005704418363E-5</v>
      </c>
      <c r="O8" s="68">
        <v>0</v>
      </c>
      <c r="P8" s="68">
        <v>0</v>
      </c>
      <c r="Q8" s="68">
        <v>1.2549944063471979E-4</v>
      </c>
      <c r="R8" s="68">
        <v>0</v>
      </c>
      <c r="S8" s="68">
        <v>6.0265119882845863E-4</v>
      </c>
      <c r="T8" s="68">
        <v>0</v>
      </c>
      <c r="U8" s="68">
        <v>0</v>
      </c>
      <c r="V8" s="68">
        <v>0</v>
      </c>
      <c r="W8" s="68">
        <v>0</v>
      </c>
      <c r="X8" s="68">
        <v>5.7521824182865212E-5</v>
      </c>
      <c r="Y8" s="68">
        <v>0</v>
      </c>
      <c r="Z8" s="68">
        <v>0</v>
      </c>
      <c r="AA8" s="68">
        <v>0</v>
      </c>
      <c r="AB8" s="69"/>
    </row>
    <row r="9" spans="2:29" x14ac:dyDescent="0.25">
      <c r="B9" s="67" t="s">
        <v>24</v>
      </c>
      <c r="C9" s="46" t="s">
        <v>25</v>
      </c>
      <c r="D9" s="68">
        <v>3.6273423544544062E-2</v>
      </c>
      <c r="E9" s="68">
        <v>0</v>
      </c>
      <c r="F9" s="68">
        <v>2.149853102992914E-2</v>
      </c>
      <c r="G9" s="68">
        <v>2.3343514832944764E-2</v>
      </c>
      <c r="H9" s="68">
        <v>8.2804801276479781E-2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4.0398880550398635E-3</v>
      </c>
      <c r="O9" s="68">
        <v>0</v>
      </c>
      <c r="P9" s="68">
        <v>0</v>
      </c>
      <c r="Q9" s="68">
        <v>4.5623271055043844E-3</v>
      </c>
      <c r="R9" s="68">
        <v>0</v>
      </c>
      <c r="S9" s="68">
        <v>2.5743959762072445E-3</v>
      </c>
      <c r="T9" s="68">
        <v>0</v>
      </c>
      <c r="U9" s="68">
        <v>0</v>
      </c>
      <c r="V9" s="68">
        <v>6.6846093194754892E-4</v>
      </c>
      <c r="W9" s="68">
        <v>0</v>
      </c>
      <c r="X9" s="68">
        <v>9.1617421962467294E-3</v>
      </c>
      <c r="Y9" s="68">
        <v>0</v>
      </c>
      <c r="Z9" s="68">
        <v>0</v>
      </c>
      <c r="AA9" s="68">
        <v>0</v>
      </c>
      <c r="AB9" s="69"/>
    </row>
    <row r="10" spans="2:29" x14ac:dyDescent="0.25">
      <c r="B10" s="67" t="s">
        <v>26</v>
      </c>
      <c r="C10" s="46" t="s">
        <v>27</v>
      </c>
      <c r="D10" s="68">
        <v>9.1724397206933733E-2</v>
      </c>
      <c r="E10" s="75">
        <v>1</v>
      </c>
      <c r="F10" s="68">
        <v>0.75117699427074514</v>
      </c>
      <c r="G10" s="68">
        <v>0.78695371507928058</v>
      </c>
      <c r="H10" s="68">
        <v>0.28647984747765076</v>
      </c>
      <c r="I10" s="75">
        <v>1</v>
      </c>
      <c r="J10" s="68">
        <v>0</v>
      </c>
      <c r="K10" s="68">
        <v>0</v>
      </c>
      <c r="L10" s="68">
        <v>0</v>
      </c>
      <c r="M10" s="68">
        <v>0</v>
      </c>
      <c r="N10" s="68">
        <v>1.8389726657222924E-2</v>
      </c>
      <c r="O10" s="68">
        <v>0</v>
      </c>
      <c r="P10" s="68">
        <v>0</v>
      </c>
      <c r="Q10" s="68">
        <v>3.1548950516167108E-2</v>
      </c>
      <c r="R10" s="68">
        <v>0</v>
      </c>
      <c r="S10" s="68">
        <v>3.2083180055953522E-2</v>
      </c>
      <c r="T10" s="68">
        <v>0</v>
      </c>
      <c r="U10" s="68">
        <v>0</v>
      </c>
      <c r="V10" s="68">
        <v>1.4589624400529161E-2</v>
      </c>
      <c r="W10" s="68">
        <v>0</v>
      </c>
      <c r="X10" s="68">
        <v>3.0021187098466517E-2</v>
      </c>
      <c r="Y10" s="68">
        <v>0</v>
      </c>
      <c r="Z10" s="68">
        <v>0</v>
      </c>
      <c r="AA10" s="68">
        <v>0</v>
      </c>
      <c r="AB10" s="69"/>
      <c r="AC10" s="23"/>
    </row>
    <row r="11" spans="2:29" x14ac:dyDescent="0.25">
      <c r="B11" s="67" t="s">
        <v>28</v>
      </c>
      <c r="C11" s="46" t="s">
        <v>29</v>
      </c>
      <c r="D11" s="68">
        <v>2.7626513521626126E-2</v>
      </c>
      <c r="E11" s="68">
        <v>0</v>
      </c>
      <c r="F11" s="68">
        <v>8.5788637433050537E-3</v>
      </c>
      <c r="G11" s="68">
        <v>9.3150937970069136E-3</v>
      </c>
      <c r="H11" s="68">
        <v>0.10836005454588669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2.9363964174302687E-3</v>
      </c>
      <c r="O11" s="68">
        <v>0</v>
      </c>
      <c r="P11" s="68">
        <v>0</v>
      </c>
      <c r="Q11" s="68">
        <v>3.574096937117225E-4</v>
      </c>
      <c r="R11" s="68">
        <v>0</v>
      </c>
      <c r="S11" s="68">
        <v>1.8832088644777688E-3</v>
      </c>
      <c r="T11" s="68">
        <v>0</v>
      </c>
      <c r="U11" s="68">
        <v>0</v>
      </c>
      <c r="V11" s="68">
        <v>3.4602545041478453E-3</v>
      </c>
      <c r="W11" s="68">
        <v>0</v>
      </c>
      <c r="X11" s="68">
        <v>2.9530254457453324E-2</v>
      </c>
      <c r="Y11" s="68">
        <v>0</v>
      </c>
      <c r="Z11" s="68">
        <v>0.66154712691029061</v>
      </c>
      <c r="AA11" s="68">
        <v>0</v>
      </c>
      <c r="AB11" s="69"/>
    </row>
    <row r="12" spans="2:29" x14ac:dyDescent="0.25">
      <c r="B12" s="67" t="s">
        <v>30</v>
      </c>
      <c r="C12" s="46" t="s">
        <v>31</v>
      </c>
      <c r="D12" s="68">
        <v>9.2708676682706145E-3</v>
      </c>
      <c r="E12" s="68">
        <v>0</v>
      </c>
      <c r="F12" s="68">
        <v>2.474351135298359E-2</v>
      </c>
      <c r="G12" s="68">
        <v>2.6866976328913085E-2</v>
      </c>
      <c r="H12" s="68">
        <v>6.0079644249163193E-3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1.776949571106845E-2</v>
      </c>
      <c r="O12" s="68">
        <v>0</v>
      </c>
      <c r="P12" s="68">
        <v>0</v>
      </c>
      <c r="Q12" s="68">
        <v>3.8372998473930442E-2</v>
      </c>
      <c r="R12" s="68">
        <v>0</v>
      </c>
      <c r="S12" s="68">
        <v>0.4467645124479972</v>
      </c>
      <c r="T12" s="68">
        <v>0</v>
      </c>
      <c r="U12" s="68">
        <v>0</v>
      </c>
      <c r="V12" s="68">
        <v>0.13977037500789327</v>
      </c>
      <c r="W12" s="75">
        <v>1</v>
      </c>
      <c r="X12" s="68">
        <v>0.82714278225115312</v>
      </c>
      <c r="Y12" s="68">
        <v>0</v>
      </c>
      <c r="Z12" s="68">
        <v>0</v>
      </c>
      <c r="AA12" s="68">
        <v>0</v>
      </c>
      <c r="AB12" s="69"/>
    </row>
    <row r="13" spans="2:29" x14ac:dyDescent="0.25">
      <c r="B13" s="67" t="s">
        <v>32</v>
      </c>
      <c r="C13" s="46" t="s">
        <v>33</v>
      </c>
      <c r="D13" s="68">
        <v>7.9398517997896351E-2</v>
      </c>
      <c r="E13" s="68">
        <v>0</v>
      </c>
      <c r="F13" s="68">
        <v>7.4700427165732977E-3</v>
      </c>
      <c r="G13" s="68">
        <v>8.1111147879964953E-3</v>
      </c>
      <c r="H13" s="68">
        <v>1.3559854505039886E-2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8.2664369289385489E-2</v>
      </c>
      <c r="O13" s="68">
        <v>0</v>
      </c>
      <c r="P13" s="68">
        <v>0</v>
      </c>
      <c r="Q13" s="68">
        <v>1.8494687273749265E-3</v>
      </c>
      <c r="R13" s="68">
        <v>0</v>
      </c>
      <c r="S13" s="68">
        <v>3.042192807372273E-2</v>
      </c>
      <c r="T13" s="68">
        <v>0</v>
      </c>
      <c r="U13" s="68">
        <v>0</v>
      </c>
      <c r="V13" s="68">
        <v>8.1646666285290783E-4</v>
      </c>
      <c r="W13" s="68">
        <v>0</v>
      </c>
      <c r="X13" s="68">
        <v>2.2462767281508662E-3</v>
      </c>
      <c r="Y13" s="68">
        <v>0</v>
      </c>
      <c r="Z13" s="68">
        <v>0</v>
      </c>
      <c r="AA13" s="68">
        <v>0</v>
      </c>
      <c r="AB13" s="69"/>
    </row>
    <row r="14" spans="2:29" x14ac:dyDescent="0.25">
      <c r="B14" s="67" t="s">
        <v>34</v>
      </c>
      <c r="C14" s="46" t="s">
        <v>35</v>
      </c>
      <c r="D14" s="68">
        <v>9.8939223936473752E-2</v>
      </c>
      <c r="E14" s="68">
        <v>0</v>
      </c>
      <c r="F14" s="68">
        <v>1.3066457095202893E-2</v>
      </c>
      <c r="G14" s="68">
        <v>1.4187808208443458E-2</v>
      </c>
      <c r="H14" s="68">
        <v>7.4991203867866589E-3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2.4321042265459079E-3</v>
      </c>
      <c r="O14" s="68">
        <v>0</v>
      </c>
      <c r="P14" s="68">
        <v>0</v>
      </c>
      <c r="Q14" s="68">
        <v>1.2117476188968461E-3</v>
      </c>
      <c r="R14" s="68">
        <v>0</v>
      </c>
      <c r="S14" s="68">
        <v>3.4136261273792247E-3</v>
      </c>
      <c r="T14" s="68">
        <v>0</v>
      </c>
      <c r="U14" s="68">
        <v>0</v>
      </c>
      <c r="V14" s="68">
        <v>1.0732761532447109E-3</v>
      </c>
      <c r="W14" s="68">
        <v>0</v>
      </c>
      <c r="X14" s="68">
        <v>7.3306820480834563E-3</v>
      </c>
      <c r="Y14" s="68">
        <v>0</v>
      </c>
      <c r="Z14" s="68">
        <v>0</v>
      </c>
      <c r="AA14" s="68">
        <v>0</v>
      </c>
      <c r="AB14" s="69"/>
    </row>
    <row r="15" spans="2:29" x14ac:dyDescent="0.25">
      <c r="B15" s="67" t="s">
        <v>36</v>
      </c>
      <c r="C15" s="46" t="s">
        <v>37</v>
      </c>
      <c r="D15" s="68">
        <v>3.2395933203024023E-2</v>
      </c>
      <c r="E15" s="68">
        <v>0</v>
      </c>
      <c r="F15" s="68">
        <v>6.4613207683835187E-3</v>
      </c>
      <c r="G15" s="68">
        <v>7.0158252667215778E-3</v>
      </c>
      <c r="H15" s="68">
        <v>4.0409809137850325E-3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1.7459548303607134E-3</v>
      </c>
      <c r="O15" s="68">
        <v>0</v>
      </c>
      <c r="P15" s="68">
        <v>0</v>
      </c>
      <c r="Q15" s="68">
        <v>6.1523892233588725E-3</v>
      </c>
      <c r="R15" s="68">
        <v>0</v>
      </c>
      <c r="S15" s="68">
        <v>1.1287042226232884E-2</v>
      </c>
      <c r="T15" s="68">
        <v>0</v>
      </c>
      <c r="U15" s="68">
        <v>0</v>
      </c>
      <c r="V15" s="68">
        <v>2.256131543946016E-3</v>
      </c>
      <c r="W15" s="68">
        <v>0</v>
      </c>
      <c r="X15" s="68">
        <v>3.2027144710462916E-3</v>
      </c>
      <c r="Y15" s="68">
        <v>0</v>
      </c>
      <c r="Z15" s="68">
        <v>0</v>
      </c>
      <c r="AA15" s="68">
        <v>0</v>
      </c>
      <c r="AB15" s="69"/>
    </row>
    <row r="16" spans="2:29" x14ac:dyDescent="0.25">
      <c r="B16" s="67" t="s">
        <v>38</v>
      </c>
      <c r="C16" s="46" t="s">
        <v>39</v>
      </c>
      <c r="D16" s="68">
        <v>0.22642632862326456</v>
      </c>
      <c r="E16" s="68">
        <v>0</v>
      </c>
      <c r="F16" s="68">
        <v>1.8608886959318286E-2</v>
      </c>
      <c r="G16" s="68">
        <v>2.020588421388857E-2</v>
      </c>
      <c r="H16" s="68">
        <v>5.3285484045983357E-2</v>
      </c>
      <c r="I16" s="68">
        <v>0</v>
      </c>
      <c r="J16" s="68">
        <v>0.85928821042355075</v>
      </c>
      <c r="K16" s="68">
        <v>0</v>
      </c>
      <c r="L16" s="68">
        <v>0</v>
      </c>
      <c r="M16" s="68">
        <v>0</v>
      </c>
      <c r="N16" s="68">
        <v>0.1850631018619294</v>
      </c>
      <c r="O16" s="68">
        <v>0</v>
      </c>
      <c r="P16" s="68">
        <v>0</v>
      </c>
      <c r="Q16" s="68">
        <v>0</v>
      </c>
      <c r="R16" s="68">
        <v>0</v>
      </c>
      <c r="S16" s="68">
        <v>2.5711588306903801E-2</v>
      </c>
      <c r="T16" s="68">
        <v>0</v>
      </c>
      <c r="U16" s="68">
        <v>0</v>
      </c>
      <c r="V16" s="68">
        <v>1.0509548041813151E-2</v>
      </c>
      <c r="W16" s="68">
        <v>0</v>
      </c>
      <c r="X16" s="68">
        <v>2.0703187589736015E-2</v>
      </c>
      <c r="Y16" s="68">
        <v>0</v>
      </c>
      <c r="Z16" s="68">
        <v>0</v>
      </c>
      <c r="AA16" s="68">
        <v>0</v>
      </c>
      <c r="AB16" s="69"/>
    </row>
    <row r="17" spans="2:28" x14ac:dyDescent="0.25">
      <c r="B17" s="67" t="s">
        <v>40</v>
      </c>
      <c r="C17" s="46" t="s">
        <v>41</v>
      </c>
      <c r="D17" s="68">
        <v>4.7611070107524085E-2</v>
      </c>
      <c r="E17" s="68">
        <v>0</v>
      </c>
      <c r="F17" s="68">
        <v>1.9007928844154056E-2</v>
      </c>
      <c r="G17" s="68">
        <v>2.0639171499641357E-2</v>
      </c>
      <c r="H17" s="68">
        <v>4.962298826280697E-2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6.1034527285830243E-3</v>
      </c>
      <c r="O17" s="68">
        <v>0</v>
      </c>
      <c r="P17" s="68">
        <v>0</v>
      </c>
      <c r="Q17" s="68">
        <v>0.14552890895354989</v>
      </c>
      <c r="R17" s="68">
        <v>0</v>
      </c>
      <c r="S17" s="68">
        <v>2.0958895196652318E-2</v>
      </c>
      <c r="T17" s="68">
        <v>0</v>
      </c>
      <c r="U17" s="68">
        <v>0</v>
      </c>
      <c r="V17" s="68">
        <v>5.0001593983984025E-3</v>
      </c>
      <c r="W17" s="68">
        <v>0</v>
      </c>
      <c r="X17" s="68">
        <v>4.4505489024060296E-3</v>
      </c>
      <c r="Y17" s="68">
        <v>0</v>
      </c>
      <c r="Z17" s="68">
        <v>0</v>
      </c>
      <c r="AA17" s="68">
        <v>0</v>
      </c>
      <c r="AB17" s="69"/>
    </row>
    <row r="18" spans="2:28" x14ac:dyDescent="0.25">
      <c r="B18" s="67" t="s">
        <v>42</v>
      </c>
      <c r="C18" s="46" t="s">
        <v>43</v>
      </c>
      <c r="D18" s="68">
        <v>0.16476363752421258</v>
      </c>
      <c r="E18" s="68">
        <v>0</v>
      </c>
      <c r="F18" s="68">
        <v>5.1244747132161567E-3</v>
      </c>
      <c r="G18" s="68">
        <v>5.5642523348445744E-3</v>
      </c>
      <c r="H18" s="68">
        <v>5.0367097815666685E-3</v>
      </c>
      <c r="I18" s="68">
        <v>0</v>
      </c>
      <c r="J18" s="68">
        <v>0.14071178957644936</v>
      </c>
      <c r="K18" s="68">
        <v>0</v>
      </c>
      <c r="L18" s="68">
        <v>0</v>
      </c>
      <c r="M18" s="68">
        <v>0</v>
      </c>
      <c r="N18" s="68">
        <v>1.7937461063181614E-2</v>
      </c>
      <c r="O18" s="68">
        <v>0</v>
      </c>
      <c r="P18" s="68">
        <v>0</v>
      </c>
      <c r="Q18" s="68">
        <v>2.8259187960499384E-3</v>
      </c>
      <c r="R18" s="68">
        <v>0</v>
      </c>
      <c r="S18" s="68">
        <v>9.2567065929985096E-3</v>
      </c>
      <c r="T18" s="68">
        <v>0</v>
      </c>
      <c r="U18" s="68">
        <v>0</v>
      </c>
      <c r="V18" s="68">
        <v>3.0894464008290488E-3</v>
      </c>
      <c r="W18" s="68">
        <v>0</v>
      </c>
      <c r="X18" s="68">
        <v>9.610640040819839E-3</v>
      </c>
      <c r="Y18" s="68">
        <v>0</v>
      </c>
      <c r="Z18" s="68">
        <v>0.33845287308970928</v>
      </c>
      <c r="AA18" s="75">
        <v>1</v>
      </c>
      <c r="AB18" s="69"/>
    </row>
    <row r="19" spans="2:28" x14ac:dyDescent="0.25">
      <c r="B19" s="67" t="s">
        <v>44</v>
      </c>
      <c r="C19" s="46" t="s">
        <v>45</v>
      </c>
      <c r="D19" s="68">
        <v>1.8484071542897204E-2</v>
      </c>
      <c r="E19" s="68">
        <v>0</v>
      </c>
      <c r="F19" s="68">
        <v>7.2220059994724901E-3</v>
      </c>
      <c r="G19" s="68">
        <v>7.8417917920812381E-3</v>
      </c>
      <c r="H19" s="68">
        <v>4.0305243431908539E-3</v>
      </c>
      <c r="I19" s="68">
        <v>0</v>
      </c>
      <c r="J19" s="68">
        <v>0</v>
      </c>
      <c r="K19" s="75">
        <v>1</v>
      </c>
      <c r="L19" s="75">
        <v>1</v>
      </c>
      <c r="M19" s="75">
        <v>1</v>
      </c>
      <c r="N19" s="68">
        <v>0.26193061544236801</v>
      </c>
      <c r="O19" s="68">
        <v>0</v>
      </c>
      <c r="P19" s="68">
        <v>0</v>
      </c>
      <c r="Q19" s="68">
        <v>1.4549247748480479E-2</v>
      </c>
      <c r="R19" s="68">
        <v>0</v>
      </c>
      <c r="S19" s="68">
        <v>4.8399621894664346E-2</v>
      </c>
      <c r="T19" s="68">
        <v>0</v>
      </c>
      <c r="U19" s="68">
        <v>0</v>
      </c>
      <c r="V19" s="68">
        <v>3.422904078354555E-2</v>
      </c>
      <c r="W19" s="68">
        <v>0</v>
      </c>
      <c r="X19" s="68">
        <v>1.8552348733462027E-2</v>
      </c>
      <c r="Y19" s="68">
        <v>0</v>
      </c>
      <c r="Z19" s="68">
        <v>0</v>
      </c>
      <c r="AA19" s="68">
        <v>0</v>
      </c>
      <c r="AB19" s="69"/>
    </row>
    <row r="20" spans="2:28" x14ac:dyDescent="0.25">
      <c r="B20" s="67" t="s">
        <v>46</v>
      </c>
      <c r="C20" s="46" t="s">
        <v>47</v>
      </c>
      <c r="D20" s="68">
        <v>7.1356058033312422E-2</v>
      </c>
      <c r="E20" s="68">
        <v>0</v>
      </c>
      <c r="F20" s="68">
        <v>8.055359945990893E-3</v>
      </c>
      <c r="G20" s="68">
        <v>8.7466633939857312E-3</v>
      </c>
      <c r="H20" s="68">
        <v>7.9461581495311115E-3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0.32098757942619544</v>
      </c>
      <c r="O20" s="75">
        <v>1</v>
      </c>
      <c r="P20" s="75">
        <v>1</v>
      </c>
      <c r="Q20" s="68">
        <v>0.71227560474167184</v>
      </c>
      <c r="R20" s="68">
        <v>0</v>
      </c>
      <c r="S20" s="68">
        <v>0.1744832568875338</v>
      </c>
      <c r="T20" s="68">
        <v>0</v>
      </c>
      <c r="U20" s="68">
        <v>0</v>
      </c>
      <c r="V20" s="68">
        <v>0.22868933987599913</v>
      </c>
      <c r="W20" s="68">
        <v>0</v>
      </c>
      <c r="X20" s="68">
        <v>0</v>
      </c>
      <c r="Y20" s="75">
        <v>1</v>
      </c>
      <c r="Z20" s="68">
        <v>0</v>
      </c>
      <c r="AA20" s="68">
        <v>0</v>
      </c>
      <c r="AB20" s="69"/>
    </row>
    <row r="21" spans="2:28" x14ac:dyDescent="0.25">
      <c r="B21" s="67" t="s">
        <v>48</v>
      </c>
      <c r="C21" s="46" t="s">
        <v>49</v>
      </c>
      <c r="D21" s="68">
        <v>1.7003146697090483E-2</v>
      </c>
      <c r="E21" s="68">
        <v>0</v>
      </c>
      <c r="F21" s="68">
        <v>8.0696323645052994E-3</v>
      </c>
      <c r="G21" s="68">
        <v>8.7621606580931821E-3</v>
      </c>
      <c r="H21" s="68">
        <v>1.1177692597338503E-2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5.0041233093015502E-2</v>
      </c>
      <c r="O21" s="68">
        <v>0</v>
      </c>
      <c r="P21" s="68">
        <v>0</v>
      </c>
      <c r="Q21" s="68">
        <v>5.2181731310714553E-3</v>
      </c>
      <c r="R21" s="68">
        <v>0.66886257628765089</v>
      </c>
      <c r="S21" s="68">
        <v>0.11400667393532239</v>
      </c>
      <c r="T21" s="75">
        <v>1</v>
      </c>
      <c r="U21" s="68">
        <v>0</v>
      </c>
      <c r="V21" s="68">
        <v>0.50946203279459779</v>
      </c>
      <c r="W21" s="68">
        <v>0</v>
      </c>
      <c r="X21" s="68">
        <v>2.2374573423497943E-2</v>
      </c>
      <c r="Y21" s="68">
        <v>0</v>
      </c>
      <c r="Z21" s="68">
        <v>0</v>
      </c>
      <c r="AA21" s="68">
        <v>0</v>
      </c>
      <c r="AB21" s="69"/>
    </row>
    <row r="22" spans="2:28" x14ac:dyDescent="0.25">
      <c r="B22" s="67" t="s">
        <v>50</v>
      </c>
      <c r="C22" s="46" t="s">
        <v>51</v>
      </c>
      <c r="D22" s="68">
        <v>1.7710447114467013E-2</v>
      </c>
      <c r="E22" s="68">
        <v>0</v>
      </c>
      <c r="F22" s="68">
        <v>5.2615099595291454E-2</v>
      </c>
      <c r="G22" s="68">
        <v>0</v>
      </c>
      <c r="H22" s="68">
        <v>8.1166614045356626E-3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1.8779556838889645E-2</v>
      </c>
      <c r="O22" s="68">
        <v>0</v>
      </c>
      <c r="P22" s="68">
        <v>0</v>
      </c>
      <c r="Q22" s="68">
        <v>1.9764860125556474E-2</v>
      </c>
      <c r="R22" s="68">
        <v>0.33113742371234917</v>
      </c>
      <c r="S22" s="68">
        <v>7.1634345515849226E-2</v>
      </c>
      <c r="T22" s="68">
        <v>0</v>
      </c>
      <c r="U22" s="75">
        <v>1</v>
      </c>
      <c r="V22" s="68">
        <v>4.4780804023047148E-2</v>
      </c>
      <c r="W22" s="68">
        <v>0</v>
      </c>
      <c r="X22" s="68">
        <v>1.3529624487742023E-2</v>
      </c>
      <c r="Y22" s="68">
        <v>0</v>
      </c>
      <c r="Z22" s="68">
        <v>0</v>
      </c>
      <c r="AA22" s="68">
        <v>0</v>
      </c>
      <c r="AB22" s="69"/>
    </row>
    <row r="23" spans="2:28" x14ac:dyDescent="0.25">
      <c r="B23" s="67" t="s">
        <v>54</v>
      </c>
      <c r="C23" s="46" t="s">
        <v>55</v>
      </c>
      <c r="D23" s="68">
        <v>2.0749271035470714E-3</v>
      </c>
      <c r="E23" s="68">
        <v>0</v>
      </c>
      <c r="F23" s="68">
        <v>9.4260964990756836E-6</v>
      </c>
      <c r="G23" s="68">
        <v>1.0235035274578349E-5</v>
      </c>
      <c r="H23" s="68">
        <v>4.8082775706824705E-6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9"/>
    </row>
    <row r="24" spans="2:28" x14ac:dyDescent="0.25">
      <c r="B24" s="67"/>
      <c r="C24" s="74" t="s">
        <v>13</v>
      </c>
      <c r="D24" s="68">
        <f>SUM(D4:D23)</f>
        <v>0.99999999999999989</v>
      </c>
      <c r="E24" s="68">
        <f t="shared" ref="E24:AB24" si="0">SUM(E4:E23)</f>
        <v>1</v>
      </c>
      <c r="F24" s="68">
        <f t="shared" si="0"/>
        <v>1.0000000000000002</v>
      </c>
      <c r="G24" s="68">
        <f t="shared" si="0"/>
        <v>1</v>
      </c>
      <c r="H24" s="68">
        <f t="shared" si="0"/>
        <v>1.0000000000000002</v>
      </c>
      <c r="I24" s="68">
        <f t="shared" si="0"/>
        <v>1</v>
      </c>
      <c r="J24" s="68">
        <f t="shared" si="0"/>
        <v>1</v>
      </c>
      <c r="K24" s="68">
        <f t="shared" si="0"/>
        <v>1</v>
      </c>
      <c r="L24" s="68">
        <f t="shared" si="0"/>
        <v>1</v>
      </c>
      <c r="M24" s="68">
        <f t="shared" si="0"/>
        <v>1</v>
      </c>
      <c r="N24" s="68">
        <f t="shared" si="0"/>
        <v>1</v>
      </c>
      <c r="O24" s="68">
        <f t="shared" si="0"/>
        <v>1</v>
      </c>
      <c r="P24" s="68">
        <f t="shared" si="0"/>
        <v>1</v>
      </c>
      <c r="Q24" s="68">
        <f t="shared" si="0"/>
        <v>0.99999999999999989</v>
      </c>
      <c r="R24" s="68">
        <f t="shared" si="0"/>
        <v>1</v>
      </c>
      <c r="S24" s="68">
        <f t="shared" si="0"/>
        <v>0.99999999999999989</v>
      </c>
      <c r="T24" s="68">
        <f t="shared" si="0"/>
        <v>1</v>
      </c>
      <c r="U24" s="68">
        <f t="shared" si="0"/>
        <v>1</v>
      </c>
      <c r="V24" s="68">
        <f t="shared" si="0"/>
        <v>1</v>
      </c>
      <c r="W24" s="68">
        <f t="shared" si="0"/>
        <v>1</v>
      </c>
      <c r="X24" s="68">
        <f t="shared" si="0"/>
        <v>0.99999999999999978</v>
      </c>
      <c r="Y24" s="68">
        <f t="shared" si="0"/>
        <v>1</v>
      </c>
      <c r="Z24" s="68">
        <f t="shared" si="0"/>
        <v>0.99999999999999989</v>
      </c>
      <c r="AA24" s="68">
        <f t="shared" si="0"/>
        <v>1</v>
      </c>
      <c r="AB24" s="68">
        <f t="shared" si="0"/>
        <v>0</v>
      </c>
    </row>
    <row r="26" spans="2:28" x14ac:dyDescent="0.25">
      <c r="C26" s="72" t="s">
        <v>438</v>
      </c>
      <c r="D26" s="23">
        <f>D16+D18+D14+D10+D13</f>
        <v>0.66125210528878098</v>
      </c>
    </row>
  </sheetData>
  <conditionalFormatting sqref="D4:D23 F4:AA23">
    <cfRule type="cellIs" dxfId="27" priority="29" operator="equal">
      <formula>0</formula>
    </cfRule>
  </conditionalFormatting>
  <conditionalFormatting sqref="D4:D23">
    <cfRule type="top10" dxfId="26" priority="28" rank="2"/>
  </conditionalFormatting>
  <conditionalFormatting sqref="F4:F23">
    <cfRule type="top10" dxfId="25" priority="26" rank="2"/>
  </conditionalFormatting>
  <conditionalFormatting sqref="G4:G23">
    <cfRule type="top10" dxfId="24" priority="25" rank="2"/>
  </conditionalFormatting>
  <conditionalFormatting sqref="H4:H23">
    <cfRule type="top10" dxfId="23" priority="24" rank="2"/>
  </conditionalFormatting>
  <conditionalFormatting sqref="N4:N23">
    <cfRule type="top10" dxfId="22" priority="23" rank="2"/>
  </conditionalFormatting>
  <conditionalFormatting sqref="Q4:Q23">
    <cfRule type="top10" dxfId="21" priority="22" rank="2"/>
  </conditionalFormatting>
  <conditionalFormatting sqref="S4:S23">
    <cfRule type="top10" dxfId="20" priority="21" rank="2"/>
  </conditionalFormatting>
  <conditionalFormatting sqref="V4:V23">
    <cfRule type="top10" dxfId="19" priority="20" rank="2"/>
  </conditionalFormatting>
  <conditionalFormatting sqref="X4:X23">
    <cfRule type="top10" dxfId="18" priority="19" rank="2"/>
  </conditionalFormatting>
  <conditionalFormatting sqref="Z4:Z23">
    <cfRule type="top10" dxfId="17" priority="18" rank="2"/>
  </conditionalFormatting>
  <conditionalFormatting sqref="E4:E23">
    <cfRule type="cellIs" dxfId="16" priority="17" operator="equal">
      <formula>0</formula>
    </cfRule>
  </conditionalFormatting>
  <conditionalFormatting sqref="J4:J23">
    <cfRule type="top10" dxfId="15" priority="16" rank="2"/>
  </conditionalFormatting>
  <conditionalFormatting sqref="R4:R23">
    <cfRule type="top10" dxfId="14" priority="15" rank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I124"/>
  <sheetViews>
    <sheetView zoomScale="80" zoomScaleNormal="80" workbookViewId="0">
      <selection activeCell="A43" sqref="A43"/>
    </sheetView>
  </sheetViews>
  <sheetFormatPr defaultColWidth="45.5703125" defaultRowHeight="15" x14ac:dyDescent="0.25"/>
  <cols>
    <col min="1" max="1" width="6.7109375" customWidth="1"/>
    <col min="2" max="2" width="11.28515625" bestFit="1" customWidth="1"/>
    <col min="3" max="3" width="43.42578125" bestFit="1" customWidth="1"/>
    <col min="4" max="4" width="10.5703125" bestFit="1" customWidth="1"/>
    <col min="5" max="5" width="12.5703125" bestFit="1" customWidth="1"/>
    <col min="6" max="6" width="10.5703125" bestFit="1" customWidth="1"/>
    <col min="7" max="7" width="13.5703125" bestFit="1" customWidth="1"/>
    <col min="8" max="8" width="10.5703125" bestFit="1" customWidth="1"/>
    <col min="9" max="9" width="17.7109375" bestFit="1" customWidth="1"/>
  </cols>
  <sheetData>
    <row r="1" spans="2:9" x14ac:dyDescent="0.25">
      <c r="B1" s="2" t="s">
        <v>422</v>
      </c>
    </row>
    <row r="2" spans="2:9" x14ac:dyDescent="0.25">
      <c r="B2" s="81"/>
      <c r="C2" s="22"/>
      <c r="D2" s="82" t="s">
        <v>172</v>
      </c>
      <c r="E2" s="82" t="s">
        <v>173</v>
      </c>
      <c r="F2" s="82" t="s">
        <v>174</v>
      </c>
      <c r="G2" s="82" t="s">
        <v>175</v>
      </c>
      <c r="H2" s="83" t="s">
        <v>176</v>
      </c>
      <c r="I2" s="84"/>
    </row>
    <row r="3" spans="2:9" x14ac:dyDescent="0.25">
      <c r="B3" s="85" t="s">
        <v>177</v>
      </c>
      <c r="C3" s="86" t="s">
        <v>1</v>
      </c>
      <c r="D3" s="87" t="s">
        <v>178</v>
      </c>
      <c r="E3" s="87" t="s">
        <v>178</v>
      </c>
      <c r="F3" s="87" t="s">
        <v>178</v>
      </c>
      <c r="G3" s="87" t="s">
        <v>178</v>
      </c>
      <c r="H3" s="87" t="s">
        <v>178</v>
      </c>
      <c r="I3" s="88" t="s">
        <v>179</v>
      </c>
    </row>
    <row r="4" spans="2:9" x14ac:dyDescent="0.25">
      <c r="B4" s="89">
        <v>1</v>
      </c>
      <c r="C4" s="61" t="s">
        <v>60</v>
      </c>
      <c r="D4" s="90"/>
      <c r="E4" s="90"/>
      <c r="F4" s="90"/>
      <c r="G4" s="90"/>
      <c r="H4" s="90"/>
      <c r="I4" s="91"/>
    </row>
    <row r="5" spans="2:9" x14ac:dyDescent="0.25">
      <c r="B5" s="92" t="s">
        <v>180</v>
      </c>
      <c r="C5" s="93" t="s">
        <v>2</v>
      </c>
      <c r="D5" s="83"/>
      <c r="E5" s="83"/>
      <c r="F5" s="94">
        <v>16</v>
      </c>
      <c r="G5" s="83"/>
      <c r="H5" s="83"/>
      <c r="I5" s="80"/>
    </row>
    <row r="6" spans="2:9" x14ac:dyDescent="0.25">
      <c r="B6" s="92" t="s">
        <v>181</v>
      </c>
      <c r="C6" s="93" t="s">
        <v>2</v>
      </c>
      <c r="D6" s="83"/>
      <c r="E6" s="83">
        <v>16</v>
      </c>
      <c r="F6" s="94">
        <v>18</v>
      </c>
      <c r="G6" s="83">
        <v>20</v>
      </c>
      <c r="H6" s="83"/>
      <c r="I6" s="80">
        <v>76</v>
      </c>
    </row>
    <row r="7" spans="2:9" x14ac:dyDescent="0.25">
      <c r="B7" s="92" t="s">
        <v>182</v>
      </c>
      <c r="C7" s="95" t="s">
        <v>2</v>
      </c>
      <c r="D7" s="96">
        <v>6</v>
      </c>
      <c r="E7" s="96">
        <v>8</v>
      </c>
      <c r="F7" s="96">
        <v>19.3</v>
      </c>
      <c r="G7" s="96">
        <v>39</v>
      </c>
      <c r="H7" s="96">
        <v>56</v>
      </c>
      <c r="I7" s="80">
        <v>70</v>
      </c>
    </row>
    <row r="8" spans="2:9" x14ac:dyDescent="0.25">
      <c r="B8" s="92" t="s">
        <v>183</v>
      </c>
      <c r="C8" s="93" t="s">
        <v>184</v>
      </c>
      <c r="D8" s="83"/>
      <c r="E8" s="83">
        <v>6</v>
      </c>
      <c r="F8" s="97">
        <v>21</v>
      </c>
      <c r="G8" s="83">
        <v>37</v>
      </c>
      <c r="H8" s="83"/>
      <c r="I8" s="80">
        <v>44</v>
      </c>
    </row>
    <row r="9" spans="2:9" x14ac:dyDescent="0.25">
      <c r="B9" s="92" t="s">
        <v>183</v>
      </c>
      <c r="C9" s="93" t="s">
        <v>185</v>
      </c>
      <c r="D9" s="83"/>
      <c r="E9" s="83">
        <v>6</v>
      </c>
      <c r="F9" s="97">
        <v>13</v>
      </c>
      <c r="G9" s="83">
        <v>20</v>
      </c>
      <c r="H9" s="83"/>
      <c r="I9" s="80">
        <v>37</v>
      </c>
    </row>
    <row r="10" spans="2:9" x14ac:dyDescent="0.25">
      <c r="B10" s="92" t="s">
        <v>183</v>
      </c>
      <c r="C10" s="93" t="s">
        <v>186</v>
      </c>
      <c r="D10" s="83"/>
      <c r="E10" s="83">
        <v>6</v>
      </c>
      <c r="F10" s="97">
        <v>10</v>
      </c>
      <c r="G10" s="83">
        <v>14</v>
      </c>
      <c r="H10" s="83"/>
      <c r="I10" s="80">
        <v>32</v>
      </c>
    </row>
    <row r="11" spans="2:9" x14ac:dyDescent="0.25">
      <c r="B11" s="92" t="s">
        <v>183</v>
      </c>
      <c r="C11" s="93" t="s">
        <v>187</v>
      </c>
      <c r="D11" s="83"/>
      <c r="E11" s="83">
        <v>6</v>
      </c>
      <c r="F11" s="97">
        <v>15</v>
      </c>
      <c r="G11" s="83">
        <v>24</v>
      </c>
      <c r="H11" s="83"/>
      <c r="I11" s="80">
        <v>54</v>
      </c>
    </row>
    <row r="12" spans="2:9" x14ac:dyDescent="0.25">
      <c r="B12" s="98"/>
      <c r="C12" s="99" t="s">
        <v>160</v>
      </c>
      <c r="D12" s="100"/>
      <c r="E12" s="100"/>
      <c r="F12" s="101"/>
      <c r="G12" s="100"/>
      <c r="H12" s="100"/>
      <c r="I12" s="101"/>
    </row>
    <row r="13" spans="2:9" x14ac:dyDescent="0.25">
      <c r="B13" s="98"/>
      <c r="C13" s="102" t="s">
        <v>188</v>
      </c>
      <c r="D13" s="100">
        <v>6</v>
      </c>
      <c r="E13" s="100">
        <v>6</v>
      </c>
      <c r="F13" s="100">
        <v>10</v>
      </c>
      <c r="G13" s="100">
        <v>14</v>
      </c>
      <c r="H13" s="100">
        <v>56</v>
      </c>
      <c r="I13" s="100">
        <v>32</v>
      </c>
    </row>
    <row r="14" spans="2:9" x14ac:dyDescent="0.25">
      <c r="B14" s="98"/>
      <c r="C14" s="102" t="s">
        <v>189</v>
      </c>
      <c r="D14" s="100">
        <v>6</v>
      </c>
      <c r="E14" s="100">
        <v>8</v>
      </c>
      <c r="F14" s="103">
        <v>16.042857142857141</v>
      </c>
      <c r="G14" s="100">
        <v>25.666666666666668</v>
      </c>
      <c r="H14" s="100">
        <v>56</v>
      </c>
      <c r="I14" s="100">
        <v>52.166666666666664</v>
      </c>
    </row>
    <row r="15" spans="2:9" x14ac:dyDescent="0.25">
      <c r="B15" s="98"/>
      <c r="C15" s="102" t="s">
        <v>190</v>
      </c>
      <c r="D15" s="100">
        <v>6</v>
      </c>
      <c r="E15" s="100">
        <v>16</v>
      </c>
      <c r="F15" s="100">
        <v>21</v>
      </c>
      <c r="G15" s="100">
        <v>39</v>
      </c>
      <c r="H15" s="100">
        <v>56</v>
      </c>
      <c r="I15" s="100">
        <v>76</v>
      </c>
    </row>
    <row r="16" spans="2:9" x14ac:dyDescent="0.25">
      <c r="B16" s="89">
        <v>2</v>
      </c>
      <c r="C16" s="104" t="s">
        <v>158</v>
      </c>
      <c r="D16" s="105"/>
      <c r="E16" s="105"/>
      <c r="F16" s="106"/>
      <c r="G16" s="105"/>
      <c r="H16" s="105"/>
      <c r="I16" s="91"/>
    </row>
    <row r="17" spans="2:9" x14ac:dyDescent="0.25">
      <c r="B17" s="92" t="s">
        <v>180</v>
      </c>
      <c r="C17" s="93" t="s">
        <v>191</v>
      </c>
      <c r="D17" s="83"/>
      <c r="E17" s="83"/>
      <c r="F17" s="94">
        <v>16</v>
      </c>
      <c r="G17" s="83"/>
      <c r="H17" s="83"/>
      <c r="I17" s="80"/>
    </row>
    <row r="18" spans="2:9" x14ac:dyDescent="0.25">
      <c r="B18" s="92" t="s">
        <v>182</v>
      </c>
      <c r="C18" s="95" t="s">
        <v>192</v>
      </c>
      <c r="D18" s="96">
        <v>7</v>
      </c>
      <c r="E18" s="96">
        <v>13</v>
      </c>
      <c r="F18" s="96">
        <v>18.3</v>
      </c>
      <c r="G18" s="96">
        <v>25</v>
      </c>
      <c r="H18" s="96">
        <v>33</v>
      </c>
      <c r="I18" s="80">
        <v>10</v>
      </c>
    </row>
    <row r="19" spans="2:9" x14ac:dyDescent="0.25">
      <c r="B19" s="92" t="s">
        <v>183</v>
      </c>
      <c r="C19" s="93" t="s">
        <v>191</v>
      </c>
      <c r="D19" s="83"/>
      <c r="E19" s="83">
        <v>10</v>
      </c>
      <c r="F19" s="97">
        <v>16</v>
      </c>
      <c r="G19" s="83">
        <v>24</v>
      </c>
      <c r="H19" s="83"/>
      <c r="I19" s="80">
        <v>2200</v>
      </c>
    </row>
    <row r="20" spans="2:9" x14ac:dyDescent="0.25">
      <c r="B20" s="92" t="s">
        <v>182</v>
      </c>
      <c r="C20" s="95" t="s">
        <v>193</v>
      </c>
      <c r="D20" s="96">
        <v>4</v>
      </c>
      <c r="E20" s="96">
        <v>10</v>
      </c>
      <c r="F20" s="96">
        <v>20.100000000000001</v>
      </c>
      <c r="G20" s="96">
        <v>37</v>
      </c>
      <c r="H20" s="96">
        <v>49</v>
      </c>
      <c r="I20" s="80">
        <v>14</v>
      </c>
    </row>
    <row r="21" spans="2:9" x14ac:dyDescent="0.25">
      <c r="B21" s="92" t="s">
        <v>182</v>
      </c>
      <c r="C21" s="95" t="s">
        <v>194</v>
      </c>
      <c r="D21" s="96">
        <v>5</v>
      </c>
      <c r="E21" s="96">
        <v>16</v>
      </c>
      <c r="F21" s="96">
        <v>17.7</v>
      </c>
      <c r="G21" s="96">
        <v>19</v>
      </c>
      <c r="H21" s="96">
        <v>57</v>
      </c>
      <c r="I21" s="80">
        <v>8</v>
      </c>
    </row>
    <row r="22" spans="2:9" x14ac:dyDescent="0.25">
      <c r="B22" s="98"/>
      <c r="C22" s="99" t="s">
        <v>160</v>
      </c>
      <c r="D22" s="100"/>
      <c r="E22" s="100"/>
      <c r="F22" s="101"/>
      <c r="G22" s="100"/>
      <c r="H22" s="100"/>
      <c r="I22" s="101"/>
    </row>
    <row r="23" spans="2:9" x14ac:dyDescent="0.25">
      <c r="B23" s="98"/>
      <c r="C23" s="102" t="s">
        <v>188</v>
      </c>
      <c r="D23" s="100">
        <v>4</v>
      </c>
      <c r="E23" s="100">
        <v>10</v>
      </c>
      <c r="F23" s="100">
        <v>16</v>
      </c>
      <c r="G23" s="100">
        <v>19</v>
      </c>
      <c r="H23" s="100">
        <v>33</v>
      </c>
      <c r="I23" s="100">
        <v>8</v>
      </c>
    </row>
    <row r="24" spans="2:9" x14ac:dyDescent="0.25">
      <c r="B24" s="98"/>
      <c r="C24" s="102" t="s">
        <v>189</v>
      </c>
      <c r="D24" s="100">
        <v>5.333333333333333</v>
      </c>
      <c r="E24" s="100">
        <v>12.25</v>
      </c>
      <c r="F24" s="100">
        <v>17.62</v>
      </c>
      <c r="G24" s="100">
        <v>26.25</v>
      </c>
      <c r="H24" s="100">
        <v>46.333333333333336</v>
      </c>
      <c r="I24" s="100">
        <v>558</v>
      </c>
    </row>
    <row r="25" spans="2:9" x14ac:dyDescent="0.25">
      <c r="B25" s="98"/>
      <c r="C25" s="102" t="s">
        <v>190</v>
      </c>
      <c r="D25" s="100">
        <v>7</v>
      </c>
      <c r="E25" s="100">
        <v>16</v>
      </c>
      <c r="F25" s="100">
        <v>20.100000000000001</v>
      </c>
      <c r="G25" s="100">
        <v>37</v>
      </c>
      <c r="H25" s="100">
        <v>57</v>
      </c>
      <c r="I25" s="100">
        <v>2200</v>
      </c>
    </row>
    <row r="26" spans="2:9" x14ac:dyDescent="0.25">
      <c r="B26" s="89">
        <v>3</v>
      </c>
      <c r="C26" s="19" t="s">
        <v>159</v>
      </c>
      <c r="D26" s="107"/>
      <c r="E26" s="107"/>
      <c r="F26" s="107"/>
      <c r="G26" s="107"/>
      <c r="H26" s="107"/>
      <c r="I26" s="91"/>
    </row>
    <row r="27" spans="2:9" x14ac:dyDescent="0.25">
      <c r="B27" s="92" t="s">
        <v>180</v>
      </c>
      <c r="C27" s="93" t="s">
        <v>195</v>
      </c>
      <c r="D27" s="83"/>
      <c r="E27" s="83"/>
      <c r="F27" s="94">
        <v>14</v>
      </c>
      <c r="G27" s="83"/>
      <c r="H27" s="83"/>
      <c r="I27" s="80"/>
    </row>
    <row r="28" spans="2:9" x14ac:dyDescent="0.25">
      <c r="B28" s="92" t="s">
        <v>182</v>
      </c>
      <c r="C28" s="95" t="s">
        <v>196</v>
      </c>
      <c r="D28" s="96">
        <v>2</v>
      </c>
      <c r="E28" s="96">
        <v>5</v>
      </c>
      <c r="F28" s="108">
        <v>10.8</v>
      </c>
      <c r="G28" s="96">
        <v>24</v>
      </c>
      <c r="H28" s="96">
        <v>31</v>
      </c>
      <c r="I28" s="80">
        <v>72</v>
      </c>
    </row>
    <row r="29" spans="2:9" x14ac:dyDescent="0.25">
      <c r="B29" s="92" t="s">
        <v>183</v>
      </c>
      <c r="C29" s="93" t="s">
        <v>197</v>
      </c>
      <c r="D29" s="83"/>
      <c r="E29" s="83">
        <v>4</v>
      </c>
      <c r="F29" s="97">
        <v>18</v>
      </c>
      <c r="G29" s="83">
        <v>33</v>
      </c>
      <c r="H29" s="83"/>
      <c r="I29" s="80">
        <v>18</v>
      </c>
    </row>
    <row r="30" spans="2:9" x14ac:dyDescent="0.25">
      <c r="B30" s="92" t="s">
        <v>183</v>
      </c>
      <c r="C30" s="93" t="s">
        <v>198</v>
      </c>
      <c r="D30" s="83"/>
      <c r="E30" s="83">
        <v>5</v>
      </c>
      <c r="F30" s="97">
        <v>7</v>
      </c>
      <c r="G30" s="83">
        <v>9</v>
      </c>
      <c r="H30" s="83"/>
      <c r="I30" s="80">
        <v>14</v>
      </c>
    </row>
    <row r="31" spans="2:9" x14ac:dyDescent="0.25">
      <c r="B31" s="98"/>
      <c r="C31" s="99" t="s">
        <v>160</v>
      </c>
      <c r="D31" s="100"/>
      <c r="E31" s="100"/>
      <c r="F31" s="101"/>
      <c r="G31" s="100"/>
      <c r="H31" s="100"/>
      <c r="I31" s="101"/>
    </row>
    <row r="32" spans="2:9" x14ac:dyDescent="0.25">
      <c r="B32" s="98"/>
      <c r="C32" s="102" t="s">
        <v>188</v>
      </c>
      <c r="D32" s="100">
        <v>2</v>
      </c>
      <c r="E32" s="100">
        <v>4</v>
      </c>
      <c r="F32" s="100">
        <v>7</v>
      </c>
      <c r="G32" s="100">
        <v>9</v>
      </c>
      <c r="H32" s="100">
        <v>31</v>
      </c>
      <c r="I32" s="100">
        <v>14</v>
      </c>
    </row>
    <row r="33" spans="2:9" x14ac:dyDescent="0.25">
      <c r="B33" s="98"/>
      <c r="C33" s="102" t="s">
        <v>189</v>
      </c>
      <c r="D33" s="100">
        <v>2</v>
      </c>
      <c r="E33" s="100">
        <v>4.666666666666667</v>
      </c>
      <c r="F33" s="100">
        <v>12.45</v>
      </c>
      <c r="G33" s="100">
        <v>22</v>
      </c>
      <c r="H33" s="100">
        <v>31</v>
      </c>
      <c r="I33" s="100">
        <v>34.666666666666664</v>
      </c>
    </row>
    <row r="34" spans="2:9" x14ac:dyDescent="0.25">
      <c r="B34" s="98"/>
      <c r="C34" s="102" t="s">
        <v>190</v>
      </c>
      <c r="D34" s="100">
        <v>2</v>
      </c>
      <c r="E34" s="100">
        <v>5</v>
      </c>
      <c r="F34" s="100">
        <v>18</v>
      </c>
      <c r="G34" s="100">
        <v>33</v>
      </c>
      <c r="H34" s="100">
        <v>31</v>
      </c>
      <c r="I34" s="100">
        <v>72</v>
      </c>
    </row>
    <row r="35" spans="2:9" x14ac:dyDescent="0.25">
      <c r="B35" s="89">
        <v>4</v>
      </c>
      <c r="C35" s="19" t="s">
        <v>77</v>
      </c>
      <c r="D35" s="105"/>
      <c r="E35" s="105"/>
      <c r="F35" s="105"/>
      <c r="G35" s="105"/>
      <c r="H35" s="105"/>
      <c r="I35" s="91"/>
    </row>
    <row r="36" spans="2:9" x14ac:dyDescent="0.25">
      <c r="B36" s="92" t="s">
        <v>180</v>
      </c>
      <c r="C36" s="93" t="s">
        <v>199</v>
      </c>
      <c r="D36" s="83"/>
      <c r="E36" s="83"/>
      <c r="F36" s="109">
        <v>5</v>
      </c>
      <c r="G36" s="83"/>
      <c r="H36" s="83"/>
      <c r="I36" s="80"/>
    </row>
    <row r="37" spans="2:9" x14ac:dyDescent="0.25">
      <c r="B37" s="89">
        <v>5</v>
      </c>
      <c r="C37" s="104" t="s">
        <v>239</v>
      </c>
      <c r="D37" s="105"/>
      <c r="E37" s="105"/>
      <c r="F37" s="106"/>
      <c r="G37" s="105"/>
      <c r="H37" s="105"/>
      <c r="I37" s="91"/>
    </row>
    <row r="38" spans="2:9" x14ac:dyDescent="0.25">
      <c r="B38" s="92" t="s">
        <v>182</v>
      </c>
      <c r="C38" s="95" t="s">
        <v>200</v>
      </c>
      <c r="D38" s="96">
        <v>2</v>
      </c>
      <c r="E38" s="96">
        <v>5</v>
      </c>
      <c r="F38" s="96">
        <v>8.1999999999999993</v>
      </c>
      <c r="G38" s="96">
        <v>15</v>
      </c>
      <c r="H38" s="96">
        <v>21</v>
      </c>
      <c r="I38" s="80">
        <v>24</v>
      </c>
    </row>
    <row r="39" spans="2:9" x14ac:dyDescent="0.25">
      <c r="B39" s="92" t="s">
        <v>182</v>
      </c>
      <c r="C39" s="95" t="s">
        <v>201</v>
      </c>
      <c r="D39" s="96">
        <v>3</v>
      </c>
      <c r="E39" s="96">
        <v>5</v>
      </c>
      <c r="F39" s="96">
        <v>14.8</v>
      </c>
      <c r="G39" s="96">
        <v>28</v>
      </c>
      <c r="H39" s="96">
        <v>41</v>
      </c>
      <c r="I39" s="80">
        <v>1</v>
      </c>
    </row>
    <row r="40" spans="2:9" x14ac:dyDescent="0.25">
      <c r="B40" s="92" t="s">
        <v>182</v>
      </c>
      <c r="C40" s="95" t="s">
        <v>202</v>
      </c>
      <c r="D40" s="96">
        <v>2</v>
      </c>
      <c r="E40" s="96">
        <v>4</v>
      </c>
      <c r="F40" s="96">
        <v>10.4</v>
      </c>
      <c r="G40" s="96">
        <v>28</v>
      </c>
      <c r="H40" s="96">
        <v>70</v>
      </c>
      <c r="I40" s="83">
        <v>75</v>
      </c>
    </row>
    <row r="41" spans="2:9" x14ac:dyDescent="0.25">
      <c r="B41" s="98"/>
      <c r="C41" s="99" t="s">
        <v>160</v>
      </c>
      <c r="D41" s="100"/>
      <c r="E41" s="100"/>
      <c r="F41" s="101"/>
      <c r="G41" s="100"/>
      <c r="H41" s="100"/>
      <c r="I41" s="101"/>
    </row>
    <row r="42" spans="2:9" x14ac:dyDescent="0.25">
      <c r="B42" s="98"/>
      <c r="C42" s="102" t="s">
        <v>188</v>
      </c>
      <c r="D42" s="100">
        <v>2</v>
      </c>
      <c r="E42" s="100">
        <v>4</v>
      </c>
      <c r="F42" s="100">
        <v>8.1999999999999993</v>
      </c>
      <c r="G42" s="100">
        <v>15</v>
      </c>
      <c r="H42" s="100">
        <v>21</v>
      </c>
      <c r="I42" s="100">
        <v>1</v>
      </c>
    </row>
    <row r="43" spans="2:9" x14ac:dyDescent="0.25">
      <c r="B43" s="98"/>
      <c r="C43" s="102" t="s">
        <v>189</v>
      </c>
      <c r="D43" s="100">
        <v>2.3333333333333335</v>
      </c>
      <c r="E43" s="100">
        <v>4.666666666666667</v>
      </c>
      <c r="F43" s="100">
        <v>11.133333333333333</v>
      </c>
      <c r="G43" s="100">
        <v>23.666666666666668</v>
      </c>
      <c r="H43" s="100">
        <v>44</v>
      </c>
      <c r="I43" s="100">
        <v>33.333333333333336</v>
      </c>
    </row>
    <row r="44" spans="2:9" x14ac:dyDescent="0.25">
      <c r="B44" s="98"/>
      <c r="C44" s="102" t="s">
        <v>190</v>
      </c>
      <c r="D44" s="100">
        <v>3</v>
      </c>
      <c r="E44" s="100">
        <v>5</v>
      </c>
      <c r="F44" s="100">
        <v>14.8</v>
      </c>
      <c r="G44" s="100">
        <v>28</v>
      </c>
      <c r="H44" s="100">
        <v>70</v>
      </c>
      <c r="I44" s="100">
        <v>75</v>
      </c>
    </row>
    <row r="45" spans="2:9" x14ac:dyDescent="0.25">
      <c r="B45" s="89">
        <v>6</v>
      </c>
      <c r="C45" s="104" t="s">
        <v>134</v>
      </c>
      <c r="D45" s="106"/>
      <c r="E45" s="106"/>
      <c r="F45" s="105"/>
      <c r="G45" s="105"/>
      <c r="H45" s="105"/>
      <c r="I45" s="91"/>
    </row>
    <row r="46" spans="2:9" x14ac:dyDescent="0.25">
      <c r="B46" s="92" t="s">
        <v>180</v>
      </c>
      <c r="C46" s="93" t="s">
        <v>203</v>
      </c>
      <c r="D46" s="109"/>
      <c r="E46" s="109"/>
      <c r="F46" s="110">
        <v>8</v>
      </c>
      <c r="G46" s="110"/>
      <c r="H46" s="110"/>
      <c r="I46" s="80"/>
    </row>
    <row r="47" spans="2:9" x14ac:dyDescent="0.25">
      <c r="B47" s="92" t="s">
        <v>182</v>
      </c>
      <c r="C47" s="95" t="s">
        <v>204</v>
      </c>
      <c r="D47" s="96">
        <v>3</v>
      </c>
      <c r="E47" s="96">
        <v>5</v>
      </c>
      <c r="F47" s="96">
        <v>11.7</v>
      </c>
      <c r="G47" s="96">
        <v>22</v>
      </c>
      <c r="H47" s="96">
        <v>34</v>
      </c>
      <c r="I47" s="80">
        <v>80</v>
      </c>
    </row>
    <row r="48" spans="2:9" x14ac:dyDescent="0.25">
      <c r="B48" s="92" t="s">
        <v>182</v>
      </c>
      <c r="C48" s="95" t="s">
        <v>205</v>
      </c>
      <c r="D48" s="96">
        <v>2</v>
      </c>
      <c r="E48" s="96">
        <v>5</v>
      </c>
      <c r="F48" s="96">
        <v>7.5</v>
      </c>
      <c r="G48" s="96">
        <v>15</v>
      </c>
      <c r="H48" s="96">
        <v>18</v>
      </c>
      <c r="I48" s="80">
        <v>6</v>
      </c>
    </row>
    <row r="49" spans="2:9" x14ac:dyDescent="0.25">
      <c r="B49" s="92" t="s">
        <v>182</v>
      </c>
      <c r="C49" s="95" t="s">
        <v>206</v>
      </c>
      <c r="D49" s="96">
        <v>6</v>
      </c>
      <c r="E49" s="96">
        <v>19</v>
      </c>
      <c r="F49" s="96">
        <v>30.8</v>
      </c>
      <c r="G49" s="96">
        <v>54</v>
      </c>
      <c r="H49" s="96">
        <v>88</v>
      </c>
      <c r="I49" s="80">
        <v>25</v>
      </c>
    </row>
    <row r="50" spans="2:9" x14ac:dyDescent="0.25">
      <c r="B50" s="98"/>
      <c r="C50" s="99" t="s">
        <v>160</v>
      </c>
      <c r="D50" s="100"/>
      <c r="E50" s="100"/>
      <c r="F50" s="101"/>
      <c r="G50" s="100"/>
      <c r="H50" s="100"/>
      <c r="I50" s="101"/>
    </row>
    <row r="51" spans="2:9" x14ac:dyDescent="0.25">
      <c r="B51" s="98"/>
      <c r="C51" s="102" t="s">
        <v>188</v>
      </c>
      <c r="D51" s="100">
        <v>2</v>
      </c>
      <c r="E51" s="100">
        <v>5</v>
      </c>
      <c r="F51" s="100">
        <v>7.5</v>
      </c>
      <c r="G51" s="100">
        <v>15</v>
      </c>
      <c r="H51" s="100">
        <v>18</v>
      </c>
      <c r="I51" s="100">
        <v>6</v>
      </c>
    </row>
    <row r="52" spans="2:9" x14ac:dyDescent="0.25">
      <c r="B52" s="98"/>
      <c r="C52" s="102" t="s">
        <v>189</v>
      </c>
      <c r="D52" s="100">
        <v>3.6666666666666665</v>
      </c>
      <c r="E52" s="100">
        <v>9.6666666666666661</v>
      </c>
      <c r="F52" s="100">
        <v>14.5</v>
      </c>
      <c r="G52" s="100">
        <v>30.333333333333332</v>
      </c>
      <c r="H52" s="100">
        <v>46.666666666666664</v>
      </c>
      <c r="I52" s="100">
        <v>37</v>
      </c>
    </row>
    <row r="53" spans="2:9" x14ac:dyDescent="0.25">
      <c r="B53" s="98"/>
      <c r="C53" s="102" t="s">
        <v>190</v>
      </c>
      <c r="D53" s="100">
        <v>6</v>
      </c>
      <c r="E53" s="100">
        <v>19</v>
      </c>
      <c r="F53" s="100">
        <v>30.8</v>
      </c>
      <c r="G53" s="100">
        <v>54</v>
      </c>
      <c r="H53" s="100">
        <v>88</v>
      </c>
      <c r="I53" s="100">
        <v>80</v>
      </c>
    </row>
    <row r="54" spans="2:9" x14ac:dyDescent="0.25">
      <c r="B54" s="89">
        <v>7</v>
      </c>
      <c r="C54" s="19" t="s">
        <v>135</v>
      </c>
      <c r="D54" s="107"/>
      <c r="E54" s="107"/>
      <c r="F54" s="107"/>
      <c r="G54" s="107"/>
      <c r="H54" s="107"/>
      <c r="I54" s="91"/>
    </row>
    <row r="55" spans="2:9" x14ac:dyDescent="0.25">
      <c r="B55" s="92" t="s">
        <v>207</v>
      </c>
      <c r="C55" s="95" t="s">
        <v>135</v>
      </c>
      <c r="D55" s="96"/>
      <c r="E55" s="96"/>
      <c r="F55" s="96">
        <v>69.090079827181739</v>
      </c>
      <c r="G55" s="96"/>
      <c r="H55" s="96"/>
      <c r="I55" s="80"/>
    </row>
    <row r="56" spans="2:9" x14ac:dyDescent="0.25">
      <c r="B56" s="89">
        <v>8</v>
      </c>
      <c r="C56" s="19" t="s">
        <v>138</v>
      </c>
      <c r="D56" s="105"/>
      <c r="E56" s="105"/>
      <c r="F56" s="105"/>
      <c r="G56" s="105"/>
      <c r="H56" s="105"/>
      <c r="I56" s="91"/>
    </row>
    <row r="57" spans="2:9" x14ac:dyDescent="0.25">
      <c r="B57" s="92" t="s">
        <v>180</v>
      </c>
      <c r="C57" s="93" t="s">
        <v>208</v>
      </c>
      <c r="D57" s="94"/>
      <c r="E57" s="94">
        <v>8.1</v>
      </c>
      <c r="F57" s="94">
        <v>12.9</v>
      </c>
      <c r="G57" s="94">
        <v>21.6</v>
      </c>
      <c r="H57" s="94"/>
      <c r="I57" s="80"/>
    </row>
    <row r="58" spans="2:9" x14ac:dyDescent="0.25">
      <c r="B58" s="92" t="s">
        <v>183</v>
      </c>
      <c r="C58" s="93" t="s">
        <v>209</v>
      </c>
      <c r="D58" s="83"/>
      <c r="E58" s="83">
        <v>7</v>
      </c>
      <c r="F58" s="97">
        <v>13</v>
      </c>
      <c r="G58" s="83">
        <v>18</v>
      </c>
      <c r="H58" s="83"/>
      <c r="I58" s="80">
        <v>56</v>
      </c>
    </row>
    <row r="59" spans="2:9" x14ac:dyDescent="0.25">
      <c r="B59" s="98"/>
      <c r="C59" s="99" t="s">
        <v>160</v>
      </c>
      <c r="D59" s="100"/>
      <c r="E59" s="100"/>
      <c r="F59" s="101"/>
      <c r="G59" s="100"/>
      <c r="H59" s="100"/>
      <c r="I59" s="101"/>
    </row>
    <row r="60" spans="2:9" x14ac:dyDescent="0.25">
      <c r="B60" s="98"/>
      <c r="C60" s="102" t="s">
        <v>188</v>
      </c>
      <c r="D60" s="100"/>
      <c r="E60" s="100">
        <v>7</v>
      </c>
      <c r="F60" s="100">
        <v>12.9</v>
      </c>
      <c r="G60" s="100">
        <v>18</v>
      </c>
      <c r="H60" s="100"/>
      <c r="I60" s="100">
        <v>56</v>
      </c>
    </row>
    <row r="61" spans="2:9" x14ac:dyDescent="0.25">
      <c r="B61" s="98"/>
      <c r="C61" s="102" t="s">
        <v>189</v>
      </c>
      <c r="D61" s="100"/>
      <c r="E61" s="100">
        <v>7.55</v>
      </c>
      <c r="F61" s="100">
        <v>12.95</v>
      </c>
      <c r="G61" s="100">
        <v>19.8</v>
      </c>
      <c r="H61" s="100"/>
      <c r="I61" s="100">
        <v>56</v>
      </c>
    </row>
    <row r="62" spans="2:9" x14ac:dyDescent="0.25">
      <c r="B62" s="98"/>
      <c r="C62" s="102" t="s">
        <v>190</v>
      </c>
      <c r="D62" s="100"/>
      <c r="E62" s="100">
        <v>8.1</v>
      </c>
      <c r="F62" s="100">
        <v>13</v>
      </c>
      <c r="G62" s="100">
        <v>21.6</v>
      </c>
      <c r="H62" s="100"/>
      <c r="I62" s="100">
        <v>56</v>
      </c>
    </row>
    <row r="63" spans="2:9" x14ac:dyDescent="0.25">
      <c r="B63" s="89">
        <v>9</v>
      </c>
      <c r="C63" s="19" t="s">
        <v>139</v>
      </c>
      <c r="D63" s="105"/>
      <c r="E63" s="105"/>
      <c r="F63" s="105"/>
      <c r="G63" s="105"/>
      <c r="H63" s="105"/>
      <c r="I63" s="91"/>
    </row>
    <row r="64" spans="2:9" x14ac:dyDescent="0.25">
      <c r="B64" s="92" t="s">
        <v>180</v>
      </c>
      <c r="C64" s="93" t="s">
        <v>210</v>
      </c>
      <c r="D64" s="83"/>
      <c r="E64" s="83"/>
      <c r="F64" s="94">
        <v>12.5</v>
      </c>
      <c r="G64" s="83"/>
      <c r="H64" s="83"/>
      <c r="I64" s="80"/>
    </row>
    <row r="65" spans="2:9" x14ac:dyDescent="0.25">
      <c r="B65" s="92" t="s">
        <v>183</v>
      </c>
      <c r="C65" s="93" t="s">
        <v>211</v>
      </c>
      <c r="D65" s="83"/>
      <c r="E65" s="83">
        <v>7</v>
      </c>
      <c r="F65" s="97">
        <v>14</v>
      </c>
      <c r="G65" s="83">
        <v>21</v>
      </c>
      <c r="H65" s="83"/>
      <c r="I65" s="80">
        <v>54</v>
      </c>
    </row>
    <row r="66" spans="2:9" x14ac:dyDescent="0.25">
      <c r="B66" s="98"/>
      <c r="C66" s="99" t="s">
        <v>160</v>
      </c>
      <c r="D66" s="100"/>
      <c r="E66" s="100"/>
      <c r="F66" s="101"/>
      <c r="G66" s="100"/>
      <c r="H66" s="100"/>
      <c r="I66" s="101"/>
    </row>
    <row r="67" spans="2:9" x14ac:dyDescent="0.25">
      <c r="B67" s="98"/>
      <c r="C67" s="102" t="s">
        <v>188</v>
      </c>
      <c r="D67" s="100"/>
      <c r="E67" s="100">
        <v>7</v>
      </c>
      <c r="F67" s="100">
        <v>12.5</v>
      </c>
      <c r="G67" s="100">
        <v>21</v>
      </c>
      <c r="H67" s="100"/>
      <c r="I67" s="100">
        <v>54</v>
      </c>
    </row>
    <row r="68" spans="2:9" x14ac:dyDescent="0.25">
      <c r="B68" s="98"/>
      <c r="C68" s="102" t="s">
        <v>189</v>
      </c>
      <c r="D68" s="100"/>
      <c r="E68" s="100">
        <v>7</v>
      </c>
      <c r="F68" s="100">
        <v>13.25</v>
      </c>
      <c r="G68" s="100">
        <v>21</v>
      </c>
      <c r="H68" s="100"/>
      <c r="I68" s="100">
        <v>54</v>
      </c>
    </row>
    <row r="69" spans="2:9" x14ac:dyDescent="0.25">
      <c r="B69" s="98"/>
      <c r="C69" s="102" t="s">
        <v>190</v>
      </c>
      <c r="D69" s="100"/>
      <c r="E69" s="100">
        <v>7</v>
      </c>
      <c r="F69" s="100">
        <v>14</v>
      </c>
      <c r="G69" s="100">
        <v>21</v>
      </c>
      <c r="H69" s="100"/>
      <c r="I69" s="100">
        <v>54</v>
      </c>
    </row>
    <row r="70" spans="2:9" x14ac:dyDescent="0.25">
      <c r="B70" s="89">
        <v>10</v>
      </c>
      <c r="C70" s="19" t="s">
        <v>140</v>
      </c>
      <c r="D70" s="105"/>
      <c r="E70" s="105"/>
      <c r="F70" s="105"/>
      <c r="G70" s="105"/>
      <c r="H70" s="105"/>
      <c r="I70" s="91"/>
    </row>
    <row r="71" spans="2:9" x14ac:dyDescent="0.25">
      <c r="B71" s="92" t="s">
        <v>180</v>
      </c>
      <c r="C71" s="93" t="s">
        <v>212</v>
      </c>
      <c r="D71" s="83"/>
      <c r="E71" s="83">
        <v>6.5</v>
      </c>
      <c r="F71" s="94">
        <v>12.088537549407114</v>
      </c>
      <c r="G71" s="83">
        <v>18</v>
      </c>
      <c r="H71" s="83"/>
      <c r="I71" s="80"/>
    </row>
    <row r="72" spans="2:9" x14ac:dyDescent="0.25">
      <c r="B72" s="111" t="s">
        <v>183</v>
      </c>
      <c r="C72" s="112" t="s">
        <v>213</v>
      </c>
      <c r="D72" s="83"/>
      <c r="E72" s="83">
        <v>5</v>
      </c>
      <c r="F72" s="97">
        <v>12</v>
      </c>
      <c r="G72" s="83">
        <v>19</v>
      </c>
      <c r="H72" s="83"/>
      <c r="I72" s="80">
        <v>11</v>
      </c>
    </row>
    <row r="73" spans="2:9" x14ac:dyDescent="0.25">
      <c r="B73" s="98"/>
      <c r="C73" s="99" t="s">
        <v>160</v>
      </c>
      <c r="D73" s="100"/>
      <c r="E73" s="100"/>
      <c r="F73" s="101"/>
      <c r="G73" s="100"/>
      <c r="H73" s="100"/>
      <c r="I73" s="101"/>
    </row>
    <row r="74" spans="2:9" x14ac:dyDescent="0.25">
      <c r="B74" s="98"/>
      <c r="C74" s="102" t="s">
        <v>188</v>
      </c>
      <c r="D74" s="100"/>
      <c r="E74" s="100">
        <v>5</v>
      </c>
      <c r="F74" s="100">
        <v>12</v>
      </c>
      <c r="G74" s="100">
        <v>18</v>
      </c>
      <c r="H74" s="100"/>
      <c r="I74" s="100">
        <v>11</v>
      </c>
    </row>
    <row r="75" spans="2:9" x14ac:dyDescent="0.25">
      <c r="B75" s="98"/>
      <c r="C75" s="102" t="s">
        <v>189</v>
      </c>
      <c r="D75" s="100"/>
      <c r="E75" s="100">
        <v>5.75</v>
      </c>
      <c r="F75" s="100">
        <v>12.044268774703557</v>
      </c>
      <c r="G75" s="100">
        <v>18.5</v>
      </c>
      <c r="H75" s="100"/>
      <c r="I75" s="100">
        <v>11</v>
      </c>
    </row>
    <row r="76" spans="2:9" x14ac:dyDescent="0.25">
      <c r="B76" s="98"/>
      <c r="C76" s="102" t="s">
        <v>190</v>
      </c>
      <c r="D76" s="100"/>
      <c r="E76" s="100">
        <v>6.5</v>
      </c>
      <c r="F76" s="100">
        <v>12.088537549407114</v>
      </c>
      <c r="G76" s="100">
        <v>19</v>
      </c>
      <c r="H76" s="100"/>
      <c r="I76" s="100">
        <v>11</v>
      </c>
    </row>
    <row r="77" spans="2:9" x14ac:dyDescent="0.25">
      <c r="B77" s="89">
        <v>11</v>
      </c>
      <c r="C77" s="19" t="s">
        <v>214</v>
      </c>
      <c r="D77" s="105"/>
      <c r="E77" s="105"/>
      <c r="F77" s="105"/>
      <c r="G77" s="105"/>
      <c r="H77" s="105"/>
      <c r="I77" s="91"/>
    </row>
    <row r="78" spans="2:9" x14ac:dyDescent="0.25">
      <c r="B78" s="89">
        <v>12</v>
      </c>
      <c r="C78" s="19" t="s">
        <v>142</v>
      </c>
      <c r="D78" s="105"/>
      <c r="E78" s="105"/>
      <c r="F78" s="105"/>
      <c r="G78" s="105"/>
      <c r="H78" s="105"/>
      <c r="I78" s="91"/>
    </row>
    <row r="79" spans="2:9" x14ac:dyDescent="0.25">
      <c r="B79" s="92" t="s">
        <v>180</v>
      </c>
      <c r="C79" s="93" t="s">
        <v>142</v>
      </c>
      <c r="D79" s="83"/>
      <c r="E79" s="83"/>
      <c r="F79" s="94">
        <v>28</v>
      </c>
      <c r="G79" s="83"/>
      <c r="H79" s="83"/>
      <c r="I79" s="80"/>
    </row>
    <row r="80" spans="2:9" x14ac:dyDescent="0.25">
      <c r="B80" s="92" t="s">
        <v>181</v>
      </c>
      <c r="C80" s="93" t="s">
        <v>142</v>
      </c>
      <c r="D80" s="83"/>
      <c r="E80" s="83">
        <v>27</v>
      </c>
      <c r="F80" s="94">
        <v>30.5</v>
      </c>
      <c r="G80" s="83">
        <v>34</v>
      </c>
      <c r="H80" s="83"/>
      <c r="I80" s="80">
        <v>43</v>
      </c>
    </row>
    <row r="81" spans="2:9" x14ac:dyDescent="0.25">
      <c r="B81" s="92" t="s">
        <v>183</v>
      </c>
      <c r="C81" s="93" t="s">
        <v>142</v>
      </c>
      <c r="D81" s="83"/>
      <c r="E81" s="83">
        <v>16</v>
      </c>
      <c r="F81" s="97">
        <v>50</v>
      </c>
      <c r="G81" s="83">
        <v>85</v>
      </c>
      <c r="H81" s="83"/>
      <c r="I81" s="80">
        <v>21</v>
      </c>
    </row>
    <row r="82" spans="2:9" x14ac:dyDescent="0.25">
      <c r="B82" s="92" t="s">
        <v>183</v>
      </c>
      <c r="C82" s="93" t="s">
        <v>215</v>
      </c>
      <c r="D82" s="83"/>
      <c r="E82" s="83">
        <v>18</v>
      </c>
      <c r="F82" s="97">
        <v>23</v>
      </c>
      <c r="G82" s="83">
        <v>27</v>
      </c>
      <c r="H82" s="83"/>
      <c r="I82" s="80">
        <v>30</v>
      </c>
    </row>
    <row r="83" spans="2:9" x14ac:dyDescent="0.25">
      <c r="B83" s="98"/>
      <c r="C83" s="99" t="s">
        <v>160</v>
      </c>
      <c r="D83" s="100"/>
      <c r="E83" s="100"/>
      <c r="F83" s="101"/>
      <c r="G83" s="100"/>
      <c r="H83" s="100"/>
      <c r="I83" s="101"/>
    </row>
    <row r="84" spans="2:9" x14ac:dyDescent="0.25">
      <c r="B84" s="98"/>
      <c r="C84" s="102" t="s">
        <v>188</v>
      </c>
      <c r="D84" s="100"/>
      <c r="E84" s="100">
        <v>16</v>
      </c>
      <c r="F84" s="100">
        <v>23</v>
      </c>
      <c r="G84" s="100">
        <v>27</v>
      </c>
      <c r="H84" s="100"/>
      <c r="I84" s="100">
        <v>21</v>
      </c>
    </row>
    <row r="85" spans="2:9" x14ac:dyDescent="0.25">
      <c r="B85" s="98"/>
      <c r="C85" s="102" t="s">
        <v>189</v>
      </c>
      <c r="D85" s="100"/>
      <c r="E85" s="100">
        <v>20.333333333333332</v>
      </c>
      <c r="F85" s="100">
        <v>32.875</v>
      </c>
      <c r="G85" s="100">
        <v>48.666666666666664</v>
      </c>
      <c r="H85" s="100"/>
      <c r="I85" s="100">
        <v>31.333333333333332</v>
      </c>
    </row>
    <row r="86" spans="2:9" x14ac:dyDescent="0.25">
      <c r="B86" s="98"/>
      <c r="C86" s="102" t="s">
        <v>190</v>
      </c>
      <c r="D86" s="100"/>
      <c r="E86" s="100">
        <v>27</v>
      </c>
      <c r="F86" s="100">
        <v>50</v>
      </c>
      <c r="G86" s="100">
        <v>85</v>
      </c>
      <c r="H86" s="100"/>
      <c r="I86" s="100">
        <v>43</v>
      </c>
    </row>
    <row r="87" spans="2:9" x14ac:dyDescent="0.25">
      <c r="B87" s="89">
        <v>13</v>
      </c>
      <c r="C87" s="104" t="s">
        <v>216</v>
      </c>
      <c r="D87" s="105"/>
      <c r="E87" s="105"/>
      <c r="F87" s="106"/>
      <c r="G87" s="105"/>
      <c r="H87" s="105"/>
      <c r="I87" s="91"/>
    </row>
    <row r="88" spans="2:9" x14ac:dyDescent="0.25">
      <c r="B88" s="92" t="s">
        <v>180</v>
      </c>
      <c r="C88" s="93" t="s">
        <v>216</v>
      </c>
      <c r="D88" s="83"/>
      <c r="E88" s="83"/>
      <c r="F88" s="94">
        <v>24</v>
      </c>
      <c r="G88" s="83"/>
      <c r="H88" s="83"/>
      <c r="I88" s="80"/>
    </row>
    <row r="89" spans="2:9" x14ac:dyDescent="0.25">
      <c r="B89" s="92" t="s">
        <v>181</v>
      </c>
      <c r="C89" s="93" t="s">
        <v>217</v>
      </c>
      <c r="D89" s="83"/>
      <c r="E89" s="83">
        <v>23</v>
      </c>
      <c r="F89" s="94">
        <v>27</v>
      </c>
      <c r="G89" s="83">
        <v>31</v>
      </c>
      <c r="H89" s="83"/>
      <c r="I89" s="80">
        <v>96</v>
      </c>
    </row>
    <row r="90" spans="2:9" x14ac:dyDescent="0.25">
      <c r="B90" s="92" t="s">
        <v>182</v>
      </c>
      <c r="C90" s="37" t="s">
        <v>218</v>
      </c>
      <c r="D90" s="96">
        <v>5</v>
      </c>
      <c r="E90" s="96">
        <v>7</v>
      </c>
      <c r="F90" s="96">
        <v>16</v>
      </c>
      <c r="G90" s="96">
        <v>36</v>
      </c>
      <c r="H90" s="96">
        <v>46</v>
      </c>
      <c r="I90" s="80">
        <v>16</v>
      </c>
    </row>
    <row r="91" spans="2:9" x14ac:dyDescent="0.25">
      <c r="B91" s="92" t="s">
        <v>183</v>
      </c>
      <c r="C91" s="93" t="s">
        <v>219</v>
      </c>
      <c r="D91" s="83"/>
      <c r="E91" s="83">
        <v>11</v>
      </c>
      <c r="F91" s="97">
        <v>24</v>
      </c>
      <c r="G91" s="83">
        <v>38</v>
      </c>
      <c r="H91" s="83"/>
      <c r="I91" s="80">
        <v>25</v>
      </c>
    </row>
    <row r="92" spans="2:9" x14ac:dyDescent="0.25">
      <c r="B92" s="92" t="s">
        <v>183</v>
      </c>
      <c r="C92" s="93" t="s">
        <v>220</v>
      </c>
      <c r="D92" s="83"/>
      <c r="E92" s="83">
        <v>16</v>
      </c>
      <c r="F92" s="97">
        <v>22</v>
      </c>
      <c r="G92" s="83">
        <v>29</v>
      </c>
      <c r="H92" s="83"/>
      <c r="I92" s="80">
        <v>63</v>
      </c>
    </row>
    <row r="93" spans="2:9" x14ac:dyDescent="0.25">
      <c r="B93" s="98"/>
      <c r="C93" s="99" t="s">
        <v>160</v>
      </c>
      <c r="D93" s="100"/>
      <c r="E93" s="100"/>
      <c r="F93" s="101"/>
      <c r="G93" s="100"/>
      <c r="H93" s="100"/>
      <c r="I93" s="101"/>
    </row>
    <row r="94" spans="2:9" x14ac:dyDescent="0.25">
      <c r="B94" s="98"/>
      <c r="C94" s="102" t="s">
        <v>188</v>
      </c>
      <c r="D94" s="100">
        <v>5</v>
      </c>
      <c r="E94" s="100">
        <v>7</v>
      </c>
      <c r="F94" s="100">
        <v>16</v>
      </c>
      <c r="G94" s="100">
        <v>29</v>
      </c>
      <c r="H94" s="100">
        <v>46</v>
      </c>
      <c r="I94" s="100">
        <v>16</v>
      </c>
    </row>
    <row r="95" spans="2:9" x14ac:dyDescent="0.25">
      <c r="B95" s="98"/>
      <c r="C95" s="102" t="s">
        <v>189</v>
      </c>
      <c r="D95" s="100">
        <v>5</v>
      </c>
      <c r="E95" s="100">
        <v>14.25</v>
      </c>
      <c r="F95" s="100">
        <v>22.6</v>
      </c>
      <c r="G95" s="100">
        <v>33.5</v>
      </c>
      <c r="H95" s="100">
        <v>46</v>
      </c>
      <c r="I95" s="100">
        <v>50</v>
      </c>
    </row>
    <row r="96" spans="2:9" x14ac:dyDescent="0.25">
      <c r="B96" s="98"/>
      <c r="C96" s="102" t="s">
        <v>190</v>
      </c>
      <c r="D96" s="100">
        <v>5</v>
      </c>
      <c r="E96" s="100">
        <v>23</v>
      </c>
      <c r="F96" s="100">
        <v>27</v>
      </c>
      <c r="G96" s="100">
        <v>38</v>
      </c>
      <c r="H96" s="100">
        <v>46</v>
      </c>
      <c r="I96" s="100">
        <v>96</v>
      </c>
    </row>
    <row r="97" spans="2:9" x14ac:dyDescent="0.25">
      <c r="B97" s="89">
        <v>14</v>
      </c>
      <c r="C97" s="19" t="s">
        <v>221</v>
      </c>
      <c r="D97" s="105"/>
      <c r="E97" s="105"/>
      <c r="F97" s="105"/>
      <c r="G97" s="105"/>
      <c r="H97" s="105"/>
      <c r="I97" s="91"/>
    </row>
    <row r="98" spans="2:9" x14ac:dyDescent="0.25">
      <c r="B98" s="92" t="s">
        <v>207</v>
      </c>
      <c r="C98" s="95" t="s">
        <v>222</v>
      </c>
      <c r="D98" s="96"/>
      <c r="E98" s="96"/>
      <c r="F98" s="96">
        <v>4.1351561870484277</v>
      </c>
      <c r="G98" s="96"/>
      <c r="H98" s="96"/>
      <c r="I98" s="80"/>
    </row>
    <row r="99" spans="2:9" x14ac:dyDescent="0.25">
      <c r="B99" s="89">
        <v>15</v>
      </c>
      <c r="C99" s="89" t="s">
        <v>223</v>
      </c>
      <c r="D99" s="105"/>
      <c r="E99" s="105"/>
      <c r="F99" s="105"/>
      <c r="G99" s="105"/>
      <c r="H99" s="105"/>
      <c r="I99" s="91"/>
    </row>
    <row r="100" spans="2:9" x14ac:dyDescent="0.25">
      <c r="B100" s="92" t="s">
        <v>180</v>
      </c>
      <c r="C100" s="93" t="s">
        <v>224</v>
      </c>
      <c r="D100" s="94"/>
      <c r="E100" s="94">
        <v>20</v>
      </c>
      <c r="F100" s="113">
        <v>21.5</v>
      </c>
      <c r="G100" s="94">
        <v>50</v>
      </c>
      <c r="H100" s="94"/>
      <c r="I100" s="80"/>
    </row>
    <row r="101" spans="2:9" x14ac:dyDescent="0.25">
      <c r="B101" s="92" t="s">
        <v>182</v>
      </c>
      <c r="C101" s="95" t="s">
        <v>225</v>
      </c>
      <c r="D101" s="96">
        <v>27</v>
      </c>
      <c r="E101" s="96">
        <v>29</v>
      </c>
      <c r="F101" s="96">
        <v>41</v>
      </c>
      <c r="G101" s="96">
        <v>55</v>
      </c>
      <c r="H101" s="96">
        <v>97</v>
      </c>
      <c r="I101" s="80">
        <v>8</v>
      </c>
    </row>
    <row r="102" spans="2:9" x14ac:dyDescent="0.25">
      <c r="B102" s="92" t="s">
        <v>182</v>
      </c>
      <c r="C102" s="95" t="s">
        <v>226</v>
      </c>
      <c r="D102" s="96">
        <v>13</v>
      </c>
      <c r="E102" s="96">
        <v>16</v>
      </c>
      <c r="F102" s="96">
        <v>24.4</v>
      </c>
      <c r="G102" s="96">
        <v>34</v>
      </c>
      <c r="H102" s="96">
        <v>36</v>
      </c>
      <c r="I102" s="80">
        <v>14</v>
      </c>
    </row>
    <row r="103" spans="2:9" x14ac:dyDescent="0.25">
      <c r="B103" s="92" t="s">
        <v>182</v>
      </c>
      <c r="C103" s="95" t="s">
        <v>227</v>
      </c>
      <c r="D103" s="96">
        <v>7</v>
      </c>
      <c r="E103" s="96">
        <v>9</v>
      </c>
      <c r="F103" s="96">
        <v>16.5</v>
      </c>
      <c r="G103" s="96">
        <v>25</v>
      </c>
      <c r="H103" s="96">
        <v>30</v>
      </c>
      <c r="I103" s="80">
        <v>27</v>
      </c>
    </row>
    <row r="104" spans="2:9" x14ac:dyDescent="0.25">
      <c r="B104" s="98"/>
      <c r="C104" s="99" t="s">
        <v>160</v>
      </c>
      <c r="D104" s="100"/>
      <c r="E104" s="100"/>
      <c r="F104" s="101"/>
      <c r="G104" s="100"/>
      <c r="H104" s="100"/>
      <c r="I104" s="101"/>
    </row>
    <row r="105" spans="2:9" x14ac:dyDescent="0.25">
      <c r="B105" s="98"/>
      <c r="C105" s="102" t="s">
        <v>188</v>
      </c>
      <c r="D105" s="100">
        <v>7</v>
      </c>
      <c r="E105" s="100">
        <v>9</v>
      </c>
      <c r="F105" s="100">
        <v>16.5</v>
      </c>
      <c r="G105" s="100">
        <v>25</v>
      </c>
      <c r="H105" s="100">
        <v>30</v>
      </c>
      <c r="I105" s="100">
        <v>8</v>
      </c>
    </row>
    <row r="106" spans="2:9" x14ac:dyDescent="0.25">
      <c r="B106" s="98"/>
      <c r="C106" s="102" t="s">
        <v>189</v>
      </c>
      <c r="D106" s="100">
        <v>15.666666666666666</v>
      </c>
      <c r="E106" s="100">
        <v>18.5</v>
      </c>
      <c r="F106" s="100">
        <v>25.85</v>
      </c>
      <c r="G106" s="100">
        <v>41</v>
      </c>
      <c r="H106" s="100">
        <v>54.333333333333336</v>
      </c>
      <c r="I106" s="100">
        <v>16.333333333333332</v>
      </c>
    </row>
    <row r="107" spans="2:9" x14ac:dyDescent="0.25">
      <c r="B107" s="98"/>
      <c r="C107" s="102" t="s">
        <v>190</v>
      </c>
      <c r="D107" s="100">
        <v>27</v>
      </c>
      <c r="E107" s="100">
        <v>29</v>
      </c>
      <c r="F107" s="100">
        <v>41</v>
      </c>
      <c r="G107" s="100">
        <v>55</v>
      </c>
      <c r="H107" s="100">
        <v>97</v>
      </c>
      <c r="I107" s="100">
        <v>27</v>
      </c>
    </row>
    <row r="108" spans="2:9" x14ac:dyDescent="0.25">
      <c r="B108" s="89">
        <v>16</v>
      </c>
      <c r="C108" s="89" t="s">
        <v>228</v>
      </c>
      <c r="D108" s="105"/>
      <c r="E108" s="105"/>
      <c r="F108" s="105"/>
      <c r="G108" s="105"/>
      <c r="H108" s="105"/>
      <c r="I108" s="91"/>
    </row>
    <row r="109" spans="2:9" x14ac:dyDescent="0.25">
      <c r="B109" s="92" t="s">
        <v>180</v>
      </c>
      <c r="C109" s="93" t="s">
        <v>229</v>
      </c>
      <c r="D109" s="83"/>
      <c r="E109" s="83"/>
      <c r="F109" s="97">
        <v>66.086956521739125</v>
      </c>
      <c r="G109" s="83"/>
      <c r="H109" s="83"/>
      <c r="I109" s="80"/>
    </row>
    <row r="110" spans="2:9" x14ac:dyDescent="0.25">
      <c r="B110" s="89">
        <v>17</v>
      </c>
      <c r="C110" s="89" t="s">
        <v>230</v>
      </c>
      <c r="D110" s="105"/>
      <c r="E110" s="105"/>
      <c r="F110" s="105"/>
      <c r="G110" s="105"/>
      <c r="H110" s="105"/>
      <c r="I110" s="91"/>
    </row>
    <row r="111" spans="2:9" x14ac:dyDescent="0.25">
      <c r="B111" s="89">
        <v>18</v>
      </c>
      <c r="C111" s="19" t="s">
        <v>231</v>
      </c>
      <c r="D111" s="105"/>
      <c r="E111" s="105"/>
      <c r="F111" s="105"/>
      <c r="G111" s="105"/>
      <c r="H111" s="105"/>
      <c r="I111" s="91"/>
    </row>
    <row r="112" spans="2:9" x14ac:dyDescent="0.25">
      <c r="B112" s="92" t="s">
        <v>180</v>
      </c>
      <c r="C112" s="93" t="s">
        <v>232</v>
      </c>
      <c r="D112" s="83"/>
      <c r="E112" s="83"/>
      <c r="F112" s="97">
        <v>16.3</v>
      </c>
      <c r="G112" s="83"/>
      <c r="H112" s="83"/>
      <c r="I112" s="80"/>
    </row>
    <row r="113" spans="2:9" ht="30" x14ac:dyDescent="0.25">
      <c r="B113" s="92" t="s">
        <v>180</v>
      </c>
      <c r="C113" s="93" t="s">
        <v>233</v>
      </c>
      <c r="D113" s="83"/>
      <c r="E113" s="83"/>
      <c r="F113" s="97">
        <v>12</v>
      </c>
      <c r="G113" s="83"/>
      <c r="H113" s="83"/>
      <c r="I113" s="80"/>
    </row>
    <row r="114" spans="2:9" x14ac:dyDescent="0.25">
      <c r="B114" s="98"/>
      <c r="C114" s="99" t="s">
        <v>160</v>
      </c>
      <c r="D114" s="100"/>
      <c r="E114" s="100"/>
      <c r="F114" s="101"/>
      <c r="G114" s="100"/>
      <c r="H114" s="100"/>
      <c r="I114" s="101"/>
    </row>
    <row r="115" spans="2:9" x14ac:dyDescent="0.25">
      <c r="B115" s="98"/>
      <c r="C115" s="102" t="s">
        <v>188</v>
      </c>
      <c r="D115" s="100"/>
      <c r="E115" s="100"/>
      <c r="F115" s="100">
        <v>12</v>
      </c>
      <c r="G115" s="100"/>
      <c r="H115" s="100"/>
      <c r="I115" s="100"/>
    </row>
    <row r="116" spans="2:9" x14ac:dyDescent="0.25">
      <c r="B116" s="98"/>
      <c r="C116" s="102" t="s">
        <v>189</v>
      </c>
      <c r="D116" s="100"/>
      <c r="E116" s="100"/>
      <c r="F116" s="100">
        <v>14.15</v>
      </c>
      <c r="G116" s="100"/>
      <c r="H116" s="100"/>
      <c r="I116" s="100"/>
    </row>
    <row r="117" spans="2:9" x14ac:dyDescent="0.25">
      <c r="B117" s="98"/>
      <c r="C117" s="102" t="s">
        <v>190</v>
      </c>
      <c r="D117" s="100"/>
      <c r="E117" s="100"/>
      <c r="F117" s="100">
        <v>16.3</v>
      </c>
      <c r="G117" s="100"/>
      <c r="H117" s="100"/>
      <c r="I117" s="100"/>
    </row>
    <row r="118" spans="2:9" x14ac:dyDescent="0.25">
      <c r="B118" s="89">
        <v>19</v>
      </c>
      <c r="C118" s="104" t="s">
        <v>234</v>
      </c>
      <c r="D118" s="105"/>
      <c r="E118" s="105"/>
      <c r="F118" s="91"/>
      <c r="G118" s="105"/>
      <c r="H118" s="105"/>
      <c r="I118" s="91"/>
    </row>
    <row r="119" spans="2:9" x14ac:dyDescent="0.25">
      <c r="B119" s="92" t="s">
        <v>182</v>
      </c>
      <c r="C119" s="95" t="s">
        <v>235</v>
      </c>
      <c r="D119" s="96">
        <v>8</v>
      </c>
      <c r="E119" s="96">
        <v>11</v>
      </c>
      <c r="F119" s="96">
        <v>27.5</v>
      </c>
      <c r="G119" s="96">
        <v>55</v>
      </c>
      <c r="H119" s="96">
        <v>87</v>
      </c>
      <c r="I119" s="80">
        <v>29</v>
      </c>
    </row>
    <row r="120" spans="2:9" x14ac:dyDescent="0.25">
      <c r="B120" s="89">
        <v>20</v>
      </c>
      <c r="C120" s="104" t="s">
        <v>236</v>
      </c>
      <c r="D120" s="105"/>
      <c r="E120" s="105"/>
      <c r="F120" s="91"/>
      <c r="G120" s="105"/>
      <c r="H120" s="105"/>
      <c r="I120" s="91"/>
    </row>
    <row r="121" spans="2:9" x14ac:dyDescent="0.25">
      <c r="B121" s="89">
        <v>21</v>
      </c>
      <c r="C121" s="19" t="s">
        <v>237</v>
      </c>
      <c r="D121" s="105"/>
      <c r="E121" s="105"/>
      <c r="F121" s="105"/>
      <c r="G121" s="105"/>
      <c r="H121" s="105"/>
      <c r="I121" s="91"/>
    </row>
    <row r="122" spans="2:9" x14ac:dyDescent="0.25">
      <c r="B122" s="89">
        <v>22</v>
      </c>
      <c r="C122" s="19" t="s">
        <v>238</v>
      </c>
      <c r="D122" s="105"/>
      <c r="E122" s="105"/>
      <c r="F122" s="105"/>
      <c r="G122" s="105"/>
      <c r="H122" s="105"/>
      <c r="I122" s="91"/>
    </row>
    <row r="123" spans="2:9" x14ac:dyDescent="0.25">
      <c r="B123" s="89">
        <v>23</v>
      </c>
      <c r="C123" s="19" t="s">
        <v>137</v>
      </c>
      <c r="D123" s="105"/>
      <c r="E123" s="105"/>
      <c r="F123" s="105"/>
      <c r="G123" s="105"/>
      <c r="H123" s="105"/>
      <c r="I123" s="91"/>
    </row>
    <row r="124" spans="2:9" x14ac:dyDescent="0.25">
      <c r="B124" s="92" t="s">
        <v>207</v>
      </c>
      <c r="C124" s="95" t="s">
        <v>161</v>
      </c>
      <c r="D124" s="96"/>
      <c r="E124" s="96"/>
      <c r="F124" s="96">
        <v>23.473726387568888</v>
      </c>
      <c r="G124" s="96"/>
      <c r="H124" s="96"/>
      <c r="I124" s="8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B1:I124"/>
  <sheetViews>
    <sheetView zoomScale="80" zoomScaleNormal="80" workbookViewId="0">
      <selection activeCell="A43" sqref="A43"/>
    </sheetView>
  </sheetViews>
  <sheetFormatPr defaultColWidth="45.5703125" defaultRowHeight="15" x14ac:dyDescent="0.25"/>
  <cols>
    <col min="1" max="1" width="6.7109375" customWidth="1"/>
    <col min="2" max="2" width="11.28515625" bestFit="1" customWidth="1"/>
    <col min="3" max="3" width="43.42578125" bestFit="1" customWidth="1"/>
    <col min="4" max="4" width="10.5703125" bestFit="1" customWidth="1"/>
    <col min="5" max="5" width="12.5703125" bestFit="1" customWidth="1"/>
    <col min="6" max="6" width="10.5703125" bestFit="1" customWidth="1"/>
    <col min="7" max="7" width="13.5703125" bestFit="1" customWidth="1"/>
    <col min="8" max="8" width="10.5703125" bestFit="1" customWidth="1"/>
    <col min="9" max="9" width="17.7109375" bestFit="1" customWidth="1"/>
  </cols>
  <sheetData>
    <row r="1" spans="2:9" x14ac:dyDescent="0.25">
      <c r="B1" s="2" t="s">
        <v>421</v>
      </c>
    </row>
    <row r="2" spans="2:9" x14ac:dyDescent="0.25">
      <c r="B2" s="81"/>
      <c r="C2" s="22"/>
      <c r="D2" s="82" t="s">
        <v>172</v>
      </c>
      <c r="E2" s="82" t="s">
        <v>173</v>
      </c>
      <c r="F2" s="82" t="s">
        <v>174</v>
      </c>
      <c r="G2" s="82" t="s">
        <v>175</v>
      </c>
      <c r="H2" s="83" t="s">
        <v>176</v>
      </c>
      <c r="I2" s="84"/>
    </row>
    <row r="3" spans="2:9" x14ac:dyDescent="0.25">
      <c r="B3" s="85" t="s">
        <v>177</v>
      </c>
      <c r="C3" s="86" t="s">
        <v>1</v>
      </c>
      <c r="D3" s="87" t="s">
        <v>240</v>
      </c>
      <c r="E3" s="87" t="s">
        <v>240</v>
      </c>
      <c r="F3" s="87" t="s">
        <v>240</v>
      </c>
      <c r="G3" s="87" t="s">
        <v>240</v>
      </c>
      <c r="H3" s="87" t="s">
        <v>240</v>
      </c>
      <c r="I3" s="88" t="s">
        <v>179</v>
      </c>
    </row>
    <row r="4" spans="2:9" x14ac:dyDescent="0.25">
      <c r="B4" s="89">
        <v>1</v>
      </c>
      <c r="C4" s="61" t="s">
        <v>60</v>
      </c>
      <c r="D4" s="90"/>
      <c r="E4" s="90"/>
      <c r="F4" s="90"/>
      <c r="G4" s="90"/>
      <c r="H4" s="90"/>
      <c r="I4" s="91"/>
    </row>
    <row r="5" spans="2:9" x14ac:dyDescent="0.25">
      <c r="B5" s="92" t="s">
        <v>180</v>
      </c>
      <c r="C5" s="93" t="s">
        <v>2</v>
      </c>
      <c r="D5" s="83"/>
      <c r="E5" s="83"/>
      <c r="F5" s="94">
        <v>85</v>
      </c>
      <c r="G5" s="83"/>
      <c r="H5" s="83"/>
      <c r="I5" s="80"/>
    </row>
    <row r="6" spans="2:9" x14ac:dyDescent="0.25">
      <c r="B6" s="92" t="s">
        <v>181</v>
      </c>
      <c r="C6" s="93" t="s">
        <v>2</v>
      </c>
      <c r="D6" s="83"/>
      <c r="E6" s="83">
        <v>81</v>
      </c>
      <c r="F6" s="94">
        <v>82</v>
      </c>
      <c r="G6" s="83">
        <v>83</v>
      </c>
      <c r="H6" s="83"/>
      <c r="I6" s="80">
        <v>115</v>
      </c>
    </row>
    <row r="7" spans="2:9" x14ac:dyDescent="0.25">
      <c r="B7" s="92" t="s">
        <v>182</v>
      </c>
      <c r="C7" s="95" t="s">
        <v>2</v>
      </c>
      <c r="D7" s="96">
        <v>16</v>
      </c>
      <c r="E7" s="96">
        <v>27</v>
      </c>
      <c r="F7" s="96">
        <v>75</v>
      </c>
      <c r="G7" s="96">
        <v>143</v>
      </c>
      <c r="H7" s="96">
        <v>171</v>
      </c>
      <c r="I7" s="80">
        <v>70</v>
      </c>
    </row>
    <row r="8" spans="2:9" x14ac:dyDescent="0.25">
      <c r="B8" s="92" t="s">
        <v>183</v>
      </c>
      <c r="C8" s="93" t="s">
        <v>184</v>
      </c>
      <c r="D8" s="83"/>
      <c r="E8" s="83">
        <v>35</v>
      </c>
      <c r="F8" s="97">
        <v>109</v>
      </c>
      <c r="G8" s="83">
        <v>182</v>
      </c>
      <c r="H8" s="83"/>
      <c r="I8" s="80">
        <v>44</v>
      </c>
    </row>
    <row r="9" spans="2:9" x14ac:dyDescent="0.25">
      <c r="B9" s="92" t="s">
        <v>183</v>
      </c>
      <c r="C9" s="93" t="s">
        <v>185</v>
      </c>
      <c r="D9" s="83"/>
      <c r="E9" s="83">
        <v>32</v>
      </c>
      <c r="F9" s="97">
        <v>85</v>
      </c>
      <c r="G9" s="83">
        <v>138</v>
      </c>
      <c r="H9" s="83"/>
      <c r="I9" s="80">
        <v>37</v>
      </c>
    </row>
    <row r="10" spans="2:9" x14ac:dyDescent="0.25">
      <c r="B10" s="92" t="s">
        <v>183</v>
      </c>
      <c r="C10" s="93" t="s">
        <v>186</v>
      </c>
      <c r="D10" s="83"/>
      <c r="E10" s="83">
        <v>28</v>
      </c>
      <c r="F10" s="97">
        <v>79</v>
      </c>
      <c r="G10" s="83">
        <v>82</v>
      </c>
      <c r="H10" s="83"/>
      <c r="I10" s="80">
        <v>32</v>
      </c>
    </row>
    <row r="11" spans="2:9" x14ac:dyDescent="0.25">
      <c r="B11" s="92" t="s">
        <v>183</v>
      </c>
      <c r="C11" s="93" t="s">
        <v>187</v>
      </c>
      <c r="D11" s="83"/>
      <c r="E11" s="83">
        <v>14</v>
      </c>
      <c r="F11" s="97">
        <v>129</v>
      </c>
      <c r="G11" s="83">
        <v>160</v>
      </c>
      <c r="H11" s="83"/>
      <c r="I11" s="80">
        <v>54</v>
      </c>
    </row>
    <row r="12" spans="2:9" x14ac:dyDescent="0.25">
      <c r="B12" s="98"/>
      <c r="C12" s="99" t="s">
        <v>160</v>
      </c>
      <c r="D12" s="100"/>
      <c r="E12" s="100"/>
      <c r="F12" s="101"/>
      <c r="G12" s="100"/>
      <c r="H12" s="100"/>
      <c r="I12" s="101"/>
    </row>
    <row r="13" spans="2:9" x14ac:dyDescent="0.25">
      <c r="B13" s="98"/>
      <c r="C13" s="102" t="s">
        <v>188</v>
      </c>
      <c r="D13" s="100">
        <v>16</v>
      </c>
      <c r="E13" s="100">
        <v>14</v>
      </c>
      <c r="F13" s="100">
        <v>75</v>
      </c>
      <c r="G13" s="100">
        <v>82</v>
      </c>
      <c r="H13" s="100">
        <v>171</v>
      </c>
      <c r="I13" s="100">
        <v>32</v>
      </c>
    </row>
    <row r="14" spans="2:9" x14ac:dyDescent="0.25">
      <c r="B14" s="98"/>
      <c r="C14" s="102" t="s">
        <v>189</v>
      </c>
      <c r="D14" s="100">
        <v>16</v>
      </c>
      <c r="E14" s="100">
        <v>36.166666666666664</v>
      </c>
      <c r="F14" s="103">
        <v>92</v>
      </c>
      <c r="G14" s="100">
        <v>131.33333333333334</v>
      </c>
      <c r="H14" s="100">
        <v>171</v>
      </c>
      <c r="I14" s="100">
        <v>58.666666666666664</v>
      </c>
    </row>
    <row r="15" spans="2:9" x14ac:dyDescent="0.25">
      <c r="B15" s="98"/>
      <c r="C15" s="102" t="s">
        <v>190</v>
      </c>
      <c r="D15" s="100">
        <v>16</v>
      </c>
      <c r="E15" s="100">
        <v>81</v>
      </c>
      <c r="F15" s="100">
        <v>129</v>
      </c>
      <c r="G15" s="100">
        <v>182</v>
      </c>
      <c r="H15" s="100">
        <v>171</v>
      </c>
      <c r="I15" s="100">
        <v>115</v>
      </c>
    </row>
    <row r="16" spans="2:9" x14ac:dyDescent="0.25">
      <c r="B16" s="89">
        <v>2</v>
      </c>
      <c r="C16" s="104" t="s">
        <v>158</v>
      </c>
      <c r="D16" s="105"/>
      <c r="E16" s="105"/>
      <c r="F16" s="106"/>
      <c r="G16" s="105"/>
      <c r="H16" s="105"/>
      <c r="I16" s="91"/>
    </row>
    <row r="17" spans="2:9" x14ac:dyDescent="0.25">
      <c r="B17" s="92" t="s">
        <v>180</v>
      </c>
      <c r="C17" s="93" t="s">
        <v>191</v>
      </c>
      <c r="D17" s="83"/>
      <c r="E17" s="83"/>
      <c r="F17" s="94">
        <v>401</v>
      </c>
      <c r="G17" s="83"/>
      <c r="H17" s="83"/>
      <c r="I17" s="80"/>
    </row>
    <row r="18" spans="2:9" x14ac:dyDescent="0.25">
      <c r="B18" s="92" t="s">
        <v>182</v>
      </c>
      <c r="C18" s="95" t="s">
        <v>192</v>
      </c>
      <c r="D18" s="96">
        <v>65</v>
      </c>
      <c r="E18" s="96">
        <v>271</v>
      </c>
      <c r="F18" s="96">
        <v>335</v>
      </c>
      <c r="G18" s="96">
        <v>384</v>
      </c>
      <c r="H18" s="96">
        <v>412</v>
      </c>
      <c r="I18" s="80">
        <v>10</v>
      </c>
    </row>
    <row r="19" spans="2:9" x14ac:dyDescent="0.25">
      <c r="B19" s="92" t="s">
        <v>183</v>
      </c>
      <c r="C19" s="93" t="s">
        <v>191</v>
      </c>
      <c r="D19" s="83"/>
      <c r="E19" s="83">
        <v>360</v>
      </c>
      <c r="F19" s="97">
        <v>467</v>
      </c>
      <c r="G19" s="83">
        <v>540</v>
      </c>
      <c r="H19" s="83"/>
      <c r="I19" s="80">
        <v>2200</v>
      </c>
    </row>
    <row r="20" spans="2:9" x14ac:dyDescent="0.25">
      <c r="B20" s="92" t="s">
        <v>182</v>
      </c>
      <c r="C20" s="95" t="s">
        <v>193</v>
      </c>
      <c r="D20" s="96">
        <v>20</v>
      </c>
      <c r="E20" s="96">
        <v>98</v>
      </c>
      <c r="F20" s="96">
        <v>184</v>
      </c>
      <c r="G20" s="96">
        <v>490</v>
      </c>
      <c r="H20" s="96">
        <v>607</v>
      </c>
      <c r="I20" s="80">
        <v>14</v>
      </c>
    </row>
    <row r="21" spans="2:9" x14ac:dyDescent="0.25">
      <c r="B21" s="92" t="s">
        <v>182</v>
      </c>
      <c r="C21" s="95" t="s">
        <v>194</v>
      </c>
      <c r="D21" s="96">
        <v>21</v>
      </c>
      <c r="E21" s="96">
        <v>107</v>
      </c>
      <c r="F21" s="96">
        <v>232</v>
      </c>
      <c r="G21" s="96">
        <v>301</v>
      </c>
      <c r="H21" s="96">
        <v>444</v>
      </c>
      <c r="I21" s="80">
        <v>8</v>
      </c>
    </row>
    <row r="22" spans="2:9" x14ac:dyDescent="0.25">
      <c r="B22" s="98"/>
      <c r="C22" s="99" t="s">
        <v>160</v>
      </c>
      <c r="D22" s="100"/>
      <c r="E22" s="100"/>
      <c r="F22" s="101"/>
      <c r="G22" s="100"/>
      <c r="H22" s="100"/>
      <c r="I22" s="101"/>
    </row>
    <row r="23" spans="2:9" x14ac:dyDescent="0.25">
      <c r="B23" s="98"/>
      <c r="C23" s="102" t="s">
        <v>188</v>
      </c>
      <c r="D23" s="100">
        <v>20</v>
      </c>
      <c r="E23" s="100">
        <v>98</v>
      </c>
      <c r="F23" s="100">
        <v>184</v>
      </c>
      <c r="G23" s="100">
        <v>301</v>
      </c>
      <c r="H23" s="100">
        <v>412</v>
      </c>
      <c r="I23" s="100">
        <v>8</v>
      </c>
    </row>
    <row r="24" spans="2:9" x14ac:dyDescent="0.25">
      <c r="B24" s="98"/>
      <c r="C24" s="102" t="s">
        <v>189</v>
      </c>
      <c r="D24" s="100">
        <v>35.333333333333336</v>
      </c>
      <c r="E24" s="100">
        <v>209</v>
      </c>
      <c r="F24" s="100">
        <v>323.8</v>
      </c>
      <c r="G24" s="100">
        <v>428.75</v>
      </c>
      <c r="H24" s="100">
        <v>487.66666666666669</v>
      </c>
      <c r="I24" s="100">
        <v>558</v>
      </c>
    </row>
    <row r="25" spans="2:9" x14ac:dyDescent="0.25">
      <c r="B25" s="98"/>
      <c r="C25" s="102" t="s">
        <v>190</v>
      </c>
      <c r="D25" s="100">
        <v>65</v>
      </c>
      <c r="E25" s="100">
        <v>360</v>
      </c>
      <c r="F25" s="100">
        <v>467</v>
      </c>
      <c r="G25" s="100">
        <v>540</v>
      </c>
      <c r="H25" s="100">
        <v>607</v>
      </c>
      <c r="I25" s="100">
        <v>2200</v>
      </c>
    </row>
    <row r="26" spans="2:9" x14ac:dyDescent="0.25">
      <c r="B26" s="89">
        <v>3</v>
      </c>
      <c r="C26" s="19" t="s">
        <v>159</v>
      </c>
      <c r="D26" s="107"/>
      <c r="E26" s="107"/>
      <c r="F26" s="107"/>
      <c r="G26" s="107"/>
      <c r="H26" s="107"/>
      <c r="I26" s="91"/>
    </row>
    <row r="27" spans="2:9" x14ac:dyDescent="0.25">
      <c r="B27" s="92" t="s">
        <v>180</v>
      </c>
      <c r="C27" s="93" t="s">
        <v>195</v>
      </c>
      <c r="D27" s="83"/>
      <c r="E27" s="83"/>
      <c r="F27" s="94">
        <v>70</v>
      </c>
      <c r="G27" s="83"/>
      <c r="H27" s="83"/>
      <c r="I27" s="80"/>
    </row>
    <row r="28" spans="2:9" x14ac:dyDescent="0.25">
      <c r="B28" s="92" t="s">
        <v>182</v>
      </c>
      <c r="C28" s="95" t="s">
        <v>196</v>
      </c>
      <c r="D28" s="96">
        <v>11</v>
      </c>
      <c r="E28" s="96">
        <v>20</v>
      </c>
      <c r="F28" s="108">
        <v>65</v>
      </c>
      <c r="G28" s="96">
        <v>145</v>
      </c>
      <c r="H28" s="96">
        <v>270</v>
      </c>
      <c r="I28" s="80">
        <v>72</v>
      </c>
    </row>
    <row r="29" spans="2:9" x14ac:dyDescent="0.25">
      <c r="B29" s="92" t="s">
        <v>183</v>
      </c>
      <c r="C29" s="93" t="s">
        <v>197</v>
      </c>
      <c r="D29" s="83"/>
      <c r="E29" s="83">
        <v>29</v>
      </c>
      <c r="F29" s="97">
        <v>81</v>
      </c>
      <c r="G29" s="83">
        <v>134</v>
      </c>
      <c r="H29" s="83"/>
      <c r="I29" s="80">
        <v>18</v>
      </c>
    </row>
    <row r="30" spans="2:9" x14ac:dyDescent="0.25">
      <c r="B30" s="92" t="s">
        <v>183</v>
      </c>
      <c r="C30" s="93" t="s">
        <v>198</v>
      </c>
      <c r="D30" s="83"/>
      <c r="E30" s="83">
        <v>25</v>
      </c>
      <c r="F30" s="97">
        <v>72</v>
      </c>
      <c r="G30" s="83">
        <v>119</v>
      </c>
      <c r="H30" s="83"/>
      <c r="I30" s="80">
        <v>14</v>
      </c>
    </row>
    <row r="31" spans="2:9" x14ac:dyDescent="0.25">
      <c r="B31" s="98"/>
      <c r="C31" s="99" t="s">
        <v>160</v>
      </c>
      <c r="D31" s="100"/>
      <c r="E31" s="100"/>
      <c r="F31" s="101"/>
      <c r="G31" s="100"/>
      <c r="H31" s="100"/>
      <c r="I31" s="101"/>
    </row>
    <row r="32" spans="2:9" x14ac:dyDescent="0.25">
      <c r="B32" s="98"/>
      <c r="C32" s="102" t="s">
        <v>188</v>
      </c>
      <c r="D32" s="100">
        <v>11</v>
      </c>
      <c r="E32" s="100">
        <v>20</v>
      </c>
      <c r="F32" s="100">
        <v>65</v>
      </c>
      <c r="G32" s="100">
        <v>119</v>
      </c>
      <c r="H32" s="100">
        <v>270</v>
      </c>
      <c r="I32" s="100">
        <v>14</v>
      </c>
    </row>
    <row r="33" spans="2:9" x14ac:dyDescent="0.25">
      <c r="B33" s="98"/>
      <c r="C33" s="102" t="s">
        <v>189</v>
      </c>
      <c r="D33" s="100">
        <v>11</v>
      </c>
      <c r="E33" s="100">
        <v>24.666666666666668</v>
      </c>
      <c r="F33" s="100">
        <v>72</v>
      </c>
      <c r="G33" s="100">
        <v>132.66666666666666</v>
      </c>
      <c r="H33" s="100">
        <v>270</v>
      </c>
      <c r="I33" s="100">
        <v>34.666666666666664</v>
      </c>
    </row>
    <row r="34" spans="2:9" x14ac:dyDescent="0.25">
      <c r="B34" s="98"/>
      <c r="C34" s="102" t="s">
        <v>190</v>
      </c>
      <c r="D34" s="100">
        <v>11</v>
      </c>
      <c r="E34" s="100">
        <v>29</v>
      </c>
      <c r="F34" s="100">
        <v>81</v>
      </c>
      <c r="G34" s="100">
        <v>145</v>
      </c>
      <c r="H34" s="100">
        <v>270</v>
      </c>
      <c r="I34" s="100">
        <v>72</v>
      </c>
    </row>
    <row r="35" spans="2:9" x14ac:dyDescent="0.25">
      <c r="B35" s="89">
        <v>4</v>
      </c>
      <c r="C35" s="19" t="s">
        <v>77</v>
      </c>
      <c r="D35" s="105"/>
      <c r="E35" s="105"/>
      <c r="F35" s="105"/>
      <c r="G35" s="105"/>
      <c r="H35" s="105"/>
      <c r="I35" s="91"/>
    </row>
    <row r="36" spans="2:9" x14ac:dyDescent="0.25">
      <c r="B36" s="92" t="s">
        <v>180</v>
      </c>
      <c r="C36" s="93" t="s">
        <v>241</v>
      </c>
      <c r="D36" s="83"/>
      <c r="E36" s="83"/>
      <c r="F36" s="109">
        <v>26.91</v>
      </c>
      <c r="G36" s="83"/>
      <c r="H36" s="83"/>
      <c r="I36" s="80"/>
    </row>
    <row r="37" spans="2:9" x14ac:dyDescent="0.25">
      <c r="B37" s="89">
        <v>5</v>
      </c>
      <c r="C37" s="104" t="s">
        <v>239</v>
      </c>
      <c r="D37" s="105"/>
      <c r="E37" s="105"/>
      <c r="F37" s="106"/>
      <c r="G37" s="105"/>
      <c r="H37" s="105"/>
      <c r="I37" s="91"/>
    </row>
    <row r="38" spans="2:9" x14ac:dyDescent="0.25">
      <c r="B38" s="92" t="s">
        <v>182</v>
      </c>
      <c r="C38" s="95" t="s">
        <v>200</v>
      </c>
      <c r="D38" s="96">
        <v>16</v>
      </c>
      <c r="E38" s="96">
        <v>25</v>
      </c>
      <c r="F38" s="96">
        <v>42</v>
      </c>
      <c r="G38" s="96">
        <v>62</v>
      </c>
      <c r="H38" s="96">
        <v>85</v>
      </c>
      <c r="I38" s="80">
        <v>24</v>
      </c>
    </row>
    <row r="39" spans="2:9" x14ac:dyDescent="0.25">
      <c r="B39" s="92" t="s">
        <v>182</v>
      </c>
      <c r="C39" s="95" t="s">
        <v>201</v>
      </c>
      <c r="D39" s="96">
        <v>46</v>
      </c>
      <c r="E39" s="96">
        <v>74</v>
      </c>
      <c r="F39" s="96">
        <v>152</v>
      </c>
      <c r="G39" s="96">
        <v>532</v>
      </c>
      <c r="H39" s="96">
        <v>725</v>
      </c>
      <c r="I39" s="80">
        <v>1</v>
      </c>
    </row>
    <row r="40" spans="2:9" x14ac:dyDescent="0.25">
      <c r="B40" s="92" t="s">
        <v>182</v>
      </c>
      <c r="C40" s="95" t="s">
        <v>202</v>
      </c>
      <c r="D40" s="96">
        <v>10</v>
      </c>
      <c r="E40" s="96">
        <v>15</v>
      </c>
      <c r="F40" s="96">
        <v>56</v>
      </c>
      <c r="G40" s="96">
        <v>107</v>
      </c>
      <c r="H40" s="96">
        <v>207</v>
      </c>
      <c r="I40" s="83">
        <v>75</v>
      </c>
    </row>
    <row r="41" spans="2:9" x14ac:dyDescent="0.25">
      <c r="B41" s="98"/>
      <c r="C41" s="99" t="s">
        <v>160</v>
      </c>
      <c r="D41" s="100"/>
      <c r="E41" s="100"/>
      <c r="F41" s="101"/>
      <c r="G41" s="100"/>
      <c r="H41" s="100"/>
      <c r="I41" s="101"/>
    </row>
    <row r="42" spans="2:9" x14ac:dyDescent="0.25">
      <c r="B42" s="98"/>
      <c r="C42" s="102" t="s">
        <v>188</v>
      </c>
      <c r="D42" s="100">
        <v>10</v>
      </c>
      <c r="E42" s="100">
        <v>15</v>
      </c>
      <c r="F42" s="100">
        <v>42</v>
      </c>
      <c r="G42" s="100">
        <v>62</v>
      </c>
      <c r="H42" s="100">
        <v>85</v>
      </c>
      <c r="I42" s="100">
        <v>1</v>
      </c>
    </row>
    <row r="43" spans="2:9" x14ac:dyDescent="0.25">
      <c r="B43" s="98"/>
      <c r="C43" s="102" t="s">
        <v>189</v>
      </c>
      <c r="D43" s="100">
        <v>24</v>
      </c>
      <c r="E43" s="100">
        <v>38</v>
      </c>
      <c r="F43" s="100">
        <v>83.333333333333329</v>
      </c>
      <c r="G43" s="100">
        <v>233.66666666666666</v>
      </c>
      <c r="H43" s="100">
        <v>339</v>
      </c>
      <c r="I43" s="100">
        <v>33.333333333333336</v>
      </c>
    </row>
    <row r="44" spans="2:9" x14ac:dyDescent="0.25">
      <c r="B44" s="98"/>
      <c r="C44" s="102" t="s">
        <v>190</v>
      </c>
      <c r="D44" s="100">
        <v>46</v>
      </c>
      <c r="E44" s="100">
        <v>74</v>
      </c>
      <c r="F44" s="100">
        <v>152</v>
      </c>
      <c r="G44" s="100">
        <v>532</v>
      </c>
      <c r="H44" s="100">
        <v>725</v>
      </c>
      <c r="I44" s="100">
        <v>75</v>
      </c>
    </row>
    <row r="45" spans="2:9" x14ac:dyDescent="0.25">
      <c r="B45" s="89">
        <v>6</v>
      </c>
      <c r="C45" s="104" t="s">
        <v>134</v>
      </c>
      <c r="D45" s="106"/>
      <c r="E45" s="106"/>
      <c r="F45" s="105"/>
      <c r="G45" s="105"/>
      <c r="H45" s="105"/>
      <c r="I45" s="91"/>
    </row>
    <row r="46" spans="2:9" x14ac:dyDescent="0.25">
      <c r="B46" s="92" t="s">
        <v>180</v>
      </c>
      <c r="C46" s="93" t="s">
        <v>203</v>
      </c>
      <c r="D46" s="109"/>
      <c r="E46" s="109"/>
      <c r="F46" s="110">
        <v>47</v>
      </c>
      <c r="G46" s="110"/>
      <c r="H46" s="110"/>
      <c r="I46" s="80"/>
    </row>
    <row r="47" spans="2:9" x14ac:dyDescent="0.25">
      <c r="B47" s="92" t="s">
        <v>182</v>
      </c>
      <c r="C47" s="95" t="s">
        <v>204</v>
      </c>
      <c r="D47" s="96">
        <v>10</v>
      </c>
      <c r="E47" s="96">
        <v>25</v>
      </c>
      <c r="F47" s="96">
        <v>66</v>
      </c>
      <c r="G47" s="96">
        <v>125</v>
      </c>
      <c r="H47" s="96">
        <v>175</v>
      </c>
      <c r="I47" s="80">
        <v>80</v>
      </c>
    </row>
    <row r="48" spans="2:9" x14ac:dyDescent="0.25">
      <c r="B48" s="92" t="s">
        <v>182</v>
      </c>
      <c r="C48" s="95" t="s">
        <v>205</v>
      </c>
      <c r="D48" s="96">
        <v>12</v>
      </c>
      <c r="E48" s="96">
        <v>16</v>
      </c>
      <c r="F48" s="96">
        <v>25</v>
      </c>
      <c r="G48" s="96">
        <v>35</v>
      </c>
      <c r="H48" s="96">
        <v>100</v>
      </c>
      <c r="I48" s="80">
        <v>6</v>
      </c>
    </row>
    <row r="49" spans="2:9" x14ac:dyDescent="0.25">
      <c r="B49" s="92" t="s">
        <v>182</v>
      </c>
      <c r="C49" s="95" t="s">
        <v>206</v>
      </c>
      <c r="D49" s="96">
        <v>50</v>
      </c>
      <c r="E49" s="96">
        <v>60</v>
      </c>
      <c r="F49" s="96">
        <v>95</v>
      </c>
      <c r="G49" s="96">
        <v>27</v>
      </c>
      <c r="H49" s="96">
        <v>147</v>
      </c>
      <c r="I49" s="80">
        <v>25</v>
      </c>
    </row>
    <row r="50" spans="2:9" x14ac:dyDescent="0.25">
      <c r="B50" s="98"/>
      <c r="C50" s="99" t="s">
        <v>160</v>
      </c>
      <c r="D50" s="100"/>
      <c r="E50" s="100"/>
      <c r="F50" s="101"/>
      <c r="G50" s="100"/>
      <c r="H50" s="100"/>
      <c r="I50" s="101"/>
    </row>
    <row r="51" spans="2:9" x14ac:dyDescent="0.25">
      <c r="B51" s="98"/>
      <c r="C51" s="102" t="s">
        <v>188</v>
      </c>
      <c r="D51" s="100">
        <v>10</v>
      </c>
      <c r="E51" s="100">
        <v>16</v>
      </c>
      <c r="F51" s="100">
        <v>25</v>
      </c>
      <c r="G51" s="100">
        <v>27</v>
      </c>
      <c r="H51" s="100">
        <v>100</v>
      </c>
      <c r="I51" s="100">
        <v>6</v>
      </c>
    </row>
    <row r="52" spans="2:9" x14ac:dyDescent="0.25">
      <c r="B52" s="98"/>
      <c r="C52" s="102" t="s">
        <v>189</v>
      </c>
      <c r="D52" s="100">
        <v>24</v>
      </c>
      <c r="E52" s="100">
        <v>33.666666666666664</v>
      </c>
      <c r="F52" s="100">
        <v>58.25</v>
      </c>
      <c r="G52" s="100">
        <v>62.333333333333336</v>
      </c>
      <c r="H52" s="100">
        <v>140.66666666666666</v>
      </c>
      <c r="I52" s="100">
        <v>37</v>
      </c>
    </row>
    <row r="53" spans="2:9" x14ac:dyDescent="0.25">
      <c r="B53" s="98"/>
      <c r="C53" s="102" t="s">
        <v>190</v>
      </c>
      <c r="D53" s="100">
        <v>50</v>
      </c>
      <c r="E53" s="100">
        <v>60</v>
      </c>
      <c r="F53" s="100">
        <v>95</v>
      </c>
      <c r="G53" s="100">
        <v>125</v>
      </c>
      <c r="H53" s="100">
        <v>175</v>
      </c>
      <c r="I53" s="100">
        <v>80</v>
      </c>
    </row>
    <row r="54" spans="2:9" x14ac:dyDescent="0.25">
      <c r="B54" s="89">
        <v>7</v>
      </c>
      <c r="C54" s="19" t="s">
        <v>135</v>
      </c>
      <c r="D54" s="107"/>
      <c r="E54" s="107"/>
      <c r="F54" s="107"/>
      <c r="G54" s="107"/>
      <c r="H54" s="107"/>
      <c r="I54" s="91"/>
    </row>
    <row r="55" spans="2:9" x14ac:dyDescent="0.25">
      <c r="B55" s="92" t="s">
        <v>207</v>
      </c>
      <c r="C55" s="95" t="s">
        <v>135</v>
      </c>
      <c r="D55" s="96"/>
      <c r="E55" s="96"/>
      <c r="F55" s="96">
        <v>160.10621331972442</v>
      </c>
      <c r="G55" s="96"/>
      <c r="H55" s="96"/>
      <c r="I55" s="80"/>
    </row>
    <row r="56" spans="2:9" x14ac:dyDescent="0.25">
      <c r="B56" s="89">
        <v>8</v>
      </c>
      <c r="C56" s="19" t="s">
        <v>138</v>
      </c>
      <c r="D56" s="105"/>
      <c r="E56" s="105"/>
      <c r="F56" s="105"/>
      <c r="G56" s="105"/>
      <c r="H56" s="105"/>
      <c r="I56" s="91"/>
    </row>
    <row r="57" spans="2:9" x14ac:dyDescent="0.25">
      <c r="B57" s="92" t="s">
        <v>180</v>
      </c>
      <c r="C57" s="93" t="s">
        <v>208</v>
      </c>
      <c r="D57" s="94"/>
      <c r="E57" s="94">
        <v>18</v>
      </c>
      <c r="F57" s="94">
        <v>22.6</v>
      </c>
      <c r="G57" s="94">
        <v>29</v>
      </c>
      <c r="H57" s="94"/>
      <c r="I57" s="80"/>
    </row>
    <row r="58" spans="2:9" x14ac:dyDescent="0.25">
      <c r="B58" s="92" t="s">
        <v>183</v>
      </c>
      <c r="C58" s="93" t="s">
        <v>209</v>
      </c>
      <c r="D58" s="83"/>
      <c r="E58" s="83">
        <v>12</v>
      </c>
      <c r="F58" s="97">
        <v>18</v>
      </c>
      <c r="G58" s="83">
        <v>24</v>
      </c>
      <c r="H58" s="83"/>
      <c r="I58" s="80">
        <v>56</v>
      </c>
    </row>
    <row r="59" spans="2:9" x14ac:dyDescent="0.25">
      <c r="B59" s="98"/>
      <c r="C59" s="99" t="s">
        <v>160</v>
      </c>
      <c r="D59" s="100"/>
      <c r="E59" s="100"/>
      <c r="F59" s="101"/>
      <c r="G59" s="100"/>
      <c r="H59" s="100"/>
      <c r="I59" s="101"/>
    </row>
    <row r="60" spans="2:9" x14ac:dyDescent="0.25">
      <c r="B60" s="98"/>
      <c r="C60" s="102" t="s">
        <v>188</v>
      </c>
      <c r="D60" s="100"/>
      <c r="E60" s="100">
        <v>12</v>
      </c>
      <c r="F60" s="100">
        <v>18</v>
      </c>
      <c r="G60" s="100">
        <v>24</v>
      </c>
      <c r="H60" s="100"/>
      <c r="I60" s="100">
        <v>56</v>
      </c>
    </row>
    <row r="61" spans="2:9" x14ac:dyDescent="0.25">
      <c r="B61" s="98"/>
      <c r="C61" s="102" t="s">
        <v>189</v>
      </c>
      <c r="D61" s="100"/>
      <c r="E61" s="100">
        <v>15</v>
      </c>
      <c r="F61" s="100">
        <v>20.3</v>
      </c>
      <c r="G61" s="100">
        <v>26.5</v>
      </c>
      <c r="H61" s="100"/>
      <c r="I61" s="100">
        <v>56</v>
      </c>
    </row>
    <row r="62" spans="2:9" x14ac:dyDescent="0.25">
      <c r="B62" s="98"/>
      <c r="C62" s="102" t="s">
        <v>190</v>
      </c>
      <c r="D62" s="100"/>
      <c r="E62" s="100">
        <v>18</v>
      </c>
      <c r="F62" s="100">
        <v>22.6</v>
      </c>
      <c r="G62" s="100">
        <v>29</v>
      </c>
      <c r="H62" s="100"/>
      <c r="I62" s="100">
        <v>56</v>
      </c>
    </row>
    <row r="63" spans="2:9" x14ac:dyDescent="0.25">
      <c r="B63" s="89">
        <v>9</v>
      </c>
      <c r="C63" s="19" t="s">
        <v>139</v>
      </c>
      <c r="D63" s="105"/>
      <c r="E63" s="105"/>
      <c r="F63" s="105"/>
      <c r="G63" s="105"/>
      <c r="H63" s="105"/>
      <c r="I63" s="91"/>
    </row>
    <row r="64" spans="2:9" x14ac:dyDescent="0.25">
      <c r="B64" s="92" t="s">
        <v>180</v>
      </c>
      <c r="C64" s="93" t="s">
        <v>210</v>
      </c>
      <c r="D64" s="83"/>
      <c r="E64" s="83"/>
      <c r="F64" s="94">
        <v>35</v>
      </c>
      <c r="G64" s="83"/>
      <c r="H64" s="83"/>
      <c r="I64" s="80"/>
    </row>
    <row r="65" spans="2:9" x14ac:dyDescent="0.25">
      <c r="B65" s="92" t="s">
        <v>183</v>
      </c>
      <c r="C65" s="93" t="s">
        <v>211</v>
      </c>
      <c r="D65" s="83"/>
      <c r="E65" s="83">
        <v>12</v>
      </c>
      <c r="F65" s="97">
        <v>33</v>
      </c>
      <c r="G65" s="83">
        <v>58</v>
      </c>
      <c r="H65" s="83"/>
      <c r="I65" s="80">
        <v>54</v>
      </c>
    </row>
    <row r="66" spans="2:9" x14ac:dyDescent="0.25">
      <c r="B66" s="98"/>
      <c r="C66" s="99" t="s">
        <v>160</v>
      </c>
      <c r="D66" s="100"/>
      <c r="E66" s="100"/>
      <c r="F66" s="101"/>
      <c r="G66" s="100"/>
      <c r="H66" s="100"/>
      <c r="I66" s="101"/>
    </row>
    <row r="67" spans="2:9" x14ac:dyDescent="0.25">
      <c r="B67" s="98"/>
      <c r="C67" s="102" t="s">
        <v>188</v>
      </c>
      <c r="D67" s="100"/>
      <c r="E67" s="100">
        <v>12</v>
      </c>
      <c r="F67" s="100">
        <v>33</v>
      </c>
      <c r="G67" s="100">
        <v>58</v>
      </c>
      <c r="H67" s="100"/>
      <c r="I67" s="100">
        <v>54</v>
      </c>
    </row>
    <row r="68" spans="2:9" x14ac:dyDescent="0.25">
      <c r="B68" s="98"/>
      <c r="C68" s="102" t="s">
        <v>189</v>
      </c>
      <c r="D68" s="100"/>
      <c r="E68" s="100">
        <v>12</v>
      </c>
      <c r="F68" s="100">
        <v>34</v>
      </c>
      <c r="G68" s="100">
        <v>58</v>
      </c>
      <c r="H68" s="100"/>
      <c r="I68" s="100">
        <v>55.333333333333336</v>
      </c>
    </row>
    <row r="69" spans="2:9" x14ac:dyDescent="0.25">
      <c r="B69" s="98"/>
      <c r="C69" s="102" t="s">
        <v>190</v>
      </c>
      <c r="D69" s="100"/>
      <c r="E69" s="100">
        <v>12</v>
      </c>
      <c r="F69" s="100">
        <v>35</v>
      </c>
      <c r="G69" s="100">
        <v>58</v>
      </c>
      <c r="H69" s="100"/>
      <c r="I69" s="100">
        <v>56</v>
      </c>
    </row>
    <row r="70" spans="2:9" x14ac:dyDescent="0.25">
      <c r="B70" s="89">
        <v>10</v>
      </c>
      <c r="C70" s="19" t="s">
        <v>140</v>
      </c>
      <c r="D70" s="105"/>
      <c r="E70" s="105"/>
      <c r="F70" s="105"/>
      <c r="G70" s="105"/>
      <c r="H70" s="105"/>
      <c r="I70" s="91"/>
    </row>
    <row r="71" spans="2:9" x14ac:dyDescent="0.25">
      <c r="B71" s="92" t="s">
        <v>180</v>
      </c>
      <c r="C71" s="93" t="s">
        <v>212</v>
      </c>
      <c r="D71" s="83"/>
      <c r="E71" s="83">
        <v>25.5</v>
      </c>
      <c r="F71" s="94">
        <v>63.686738836265228</v>
      </c>
      <c r="G71" s="83">
        <v>117.5</v>
      </c>
      <c r="H71" s="83"/>
      <c r="I71" s="80"/>
    </row>
    <row r="72" spans="2:9" x14ac:dyDescent="0.25">
      <c r="B72" s="111" t="s">
        <v>183</v>
      </c>
      <c r="C72" s="112" t="s">
        <v>213</v>
      </c>
      <c r="D72" s="83"/>
      <c r="E72" s="83">
        <v>31</v>
      </c>
      <c r="F72" s="97">
        <v>85</v>
      </c>
      <c r="G72" s="83">
        <v>141</v>
      </c>
      <c r="H72" s="83"/>
      <c r="I72" s="80">
        <v>11</v>
      </c>
    </row>
    <row r="73" spans="2:9" x14ac:dyDescent="0.25">
      <c r="B73" s="98"/>
      <c r="C73" s="99" t="s">
        <v>160</v>
      </c>
      <c r="D73" s="100"/>
      <c r="E73" s="100"/>
      <c r="F73" s="101"/>
      <c r="G73" s="100"/>
      <c r="H73" s="100"/>
      <c r="I73" s="101"/>
    </row>
    <row r="74" spans="2:9" x14ac:dyDescent="0.25">
      <c r="B74" s="98"/>
      <c r="C74" s="102" t="s">
        <v>188</v>
      </c>
      <c r="D74" s="100"/>
      <c r="E74" s="100">
        <v>25.5</v>
      </c>
      <c r="F74" s="100">
        <v>63.686738836265228</v>
      </c>
      <c r="G74" s="100">
        <v>117.5</v>
      </c>
      <c r="H74" s="100"/>
      <c r="I74" s="100">
        <v>11</v>
      </c>
    </row>
    <row r="75" spans="2:9" x14ac:dyDescent="0.25">
      <c r="B75" s="98"/>
      <c r="C75" s="102" t="s">
        <v>189</v>
      </c>
      <c r="D75" s="100"/>
      <c r="E75" s="100">
        <v>28.25</v>
      </c>
      <c r="F75" s="100">
        <v>74.34336941813261</v>
      </c>
      <c r="G75" s="100">
        <v>129.25</v>
      </c>
      <c r="H75" s="100"/>
      <c r="I75" s="100">
        <v>40.777777777777779</v>
      </c>
    </row>
    <row r="76" spans="2:9" x14ac:dyDescent="0.25">
      <c r="B76" s="98"/>
      <c r="C76" s="102" t="s">
        <v>190</v>
      </c>
      <c r="D76" s="100"/>
      <c r="E76" s="100">
        <v>31</v>
      </c>
      <c r="F76" s="100">
        <v>85</v>
      </c>
      <c r="G76" s="100">
        <v>141</v>
      </c>
      <c r="H76" s="100"/>
      <c r="I76" s="100">
        <v>56</v>
      </c>
    </row>
    <row r="77" spans="2:9" x14ac:dyDescent="0.25">
      <c r="B77" s="89">
        <v>11</v>
      </c>
      <c r="C77" s="19" t="s">
        <v>214</v>
      </c>
      <c r="D77" s="105"/>
      <c r="E77" s="105"/>
      <c r="F77" s="105"/>
      <c r="G77" s="105"/>
      <c r="H77" s="105"/>
      <c r="I77" s="91"/>
    </row>
    <row r="78" spans="2:9" x14ac:dyDescent="0.25">
      <c r="B78" s="89">
        <v>12</v>
      </c>
      <c r="C78" s="19" t="s">
        <v>142</v>
      </c>
      <c r="D78" s="105"/>
      <c r="E78" s="105"/>
      <c r="F78" s="105"/>
      <c r="G78" s="105"/>
      <c r="H78" s="105"/>
      <c r="I78" s="91"/>
    </row>
    <row r="79" spans="2:9" x14ac:dyDescent="0.25">
      <c r="B79" s="92" t="s">
        <v>180</v>
      </c>
      <c r="C79" s="93" t="s">
        <v>142</v>
      </c>
      <c r="D79" s="83"/>
      <c r="E79" s="83"/>
      <c r="F79" s="94">
        <v>115</v>
      </c>
      <c r="G79" s="83"/>
      <c r="H79" s="83"/>
      <c r="I79" s="80"/>
    </row>
    <row r="80" spans="2:9" x14ac:dyDescent="0.25">
      <c r="B80" s="92" t="s">
        <v>181</v>
      </c>
      <c r="C80" s="93" t="s">
        <v>142</v>
      </c>
      <c r="D80" s="83"/>
      <c r="E80" s="83">
        <v>97</v>
      </c>
      <c r="F80" s="94">
        <v>100.5</v>
      </c>
      <c r="G80" s="83">
        <v>104</v>
      </c>
      <c r="H80" s="83"/>
      <c r="I80" s="80">
        <v>43</v>
      </c>
    </row>
    <row r="81" spans="2:9" x14ac:dyDescent="0.25">
      <c r="B81" s="92" t="s">
        <v>183</v>
      </c>
      <c r="C81" s="93" t="s">
        <v>142</v>
      </c>
      <c r="D81" s="83"/>
      <c r="E81" s="83">
        <v>26</v>
      </c>
      <c r="F81" s="97">
        <v>95</v>
      </c>
      <c r="G81" s="83">
        <v>164</v>
      </c>
      <c r="H81" s="83"/>
      <c r="I81" s="80">
        <v>21</v>
      </c>
    </row>
    <row r="82" spans="2:9" x14ac:dyDescent="0.25">
      <c r="B82" s="92" t="s">
        <v>183</v>
      </c>
      <c r="C82" s="93" t="s">
        <v>215</v>
      </c>
      <c r="D82" s="83"/>
      <c r="E82" s="83">
        <v>37</v>
      </c>
      <c r="F82" s="97">
        <v>46</v>
      </c>
      <c r="G82" s="83">
        <v>63</v>
      </c>
      <c r="H82" s="83"/>
      <c r="I82" s="80">
        <v>30</v>
      </c>
    </row>
    <row r="83" spans="2:9" x14ac:dyDescent="0.25">
      <c r="B83" s="98"/>
      <c r="C83" s="99" t="s">
        <v>160</v>
      </c>
      <c r="D83" s="100"/>
      <c r="E83" s="100"/>
      <c r="F83" s="101"/>
      <c r="G83" s="100"/>
      <c r="H83" s="100"/>
      <c r="I83" s="101"/>
    </row>
    <row r="84" spans="2:9" x14ac:dyDescent="0.25">
      <c r="B84" s="98"/>
      <c r="C84" s="102" t="s">
        <v>188</v>
      </c>
      <c r="D84" s="100"/>
      <c r="E84" s="100">
        <v>26</v>
      </c>
      <c r="F84" s="100">
        <v>46</v>
      </c>
      <c r="G84" s="100">
        <v>63</v>
      </c>
      <c r="H84" s="100"/>
      <c r="I84" s="100">
        <v>21</v>
      </c>
    </row>
    <row r="85" spans="2:9" x14ac:dyDescent="0.25">
      <c r="B85" s="98"/>
      <c r="C85" s="102" t="s">
        <v>189</v>
      </c>
      <c r="D85" s="100"/>
      <c r="E85" s="100">
        <v>53.333333333333336</v>
      </c>
      <c r="F85" s="100">
        <v>89.125</v>
      </c>
      <c r="G85" s="100">
        <v>110.33333333333333</v>
      </c>
      <c r="H85" s="100"/>
      <c r="I85" s="100">
        <v>31.333333333333332</v>
      </c>
    </row>
    <row r="86" spans="2:9" x14ac:dyDescent="0.25">
      <c r="B86" s="98"/>
      <c r="C86" s="102" t="s">
        <v>190</v>
      </c>
      <c r="D86" s="100"/>
      <c r="E86" s="100">
        <v>97</v>
      </c>
      <c r="F86" s="100">
        <v>115</v>
      </c>
      <c r="G86" s="100">
        <v>164</v>
      </c>
      <c r="H86" s="100"/>
      <c r="I86" s="100">
        <v>43</v>
      </c>
    </row>
    <row r="87" spans="2:9" x14ac:dyDescent="0.25">
      <c r="B87" s="89">
        <v>13</v>
      </c>
      <c r="C87" s="104" t="s">
        <v>216</v>
      </c>
      <c r="D87" s="105"/>
      <c r="E87" s="105"/>
      <c r="F87" s="106"/>
      <c r="G87" s="105"/>
      <c r="H87" s="105"/>
      <c r="I87" s="91"/>
    </row>
    <row r="88" spans="2:9" x14ac:dyDescent="0.25">
      <c r="B88" s="92" t="s">
        <v>180</v>
      </c>
      <c r="C88" s="93" t="s">
        <v>216</v>
      </c>
      <c r="D88" s="83"/>
      <c r="E88" s="83"/>
      <c r="F88" s="94">
        <v>69</v>
      </c>
      <c r="G88" s="83"/>
      <c r="H88" s="83"/>
      <c r="I88" s="80"/>
    </row>
    <row r="89" spans="2:9" x14ac:dyDescent="0.25">
      <c r="B89" s="92" t="s">
        <v>181</v>
      </c>
      <c r="C89" s="93" t="s">
        <v>217</v>
      </c>
      <c r="D89" s="83"/>
      <c r="E89" s="83">
        <v>68</v>
      </c>
      <c r="F89" s="94">
        <v>70.5</v>
      </c>
      <c r="G89" s="83">
        <v>73</v>
      </c>
      <c r="H89" s="83"/>
      <c r="I89" s="80">
        <v>101</v>
      </c>
    </row>
    <row r="90" spans="2:9" x14ac:dyDescent="0.25">
      <c r="B90" s="92" t="s">
        <v>182</v>
      </c>
      <c r="C90" s="37" t="s">
        <v>218</v>
      </c>
      <c r="D90" s="96">
        <v>12</v>
      </c>
      <c r="E90" s="96">
        <v>32</v>
      </c>
      <c r="F90" s="96">
        <v>79</v>
      </c>
      <c r="G90" s="96">
        <v>150</v>
      </c>
      <c r="H90" s="96">
        <v>225</v>
      </c>
      <c r="I90" s="80">
        <v>16</v>
      </c>
    </row>
    <row r="91" spans="2:9" x14ac:dyDescent="0.25">
      <c r="B91" s="92" t="s">
        <v>183</v>
      </c>
      <c r="C91" s="93" t="s">
        <v>219</v>
      </c>
      <c r="D91" s="83"/>
      <c r="E91" s="83">
        <v>11</v>
      </c>
      <c r="F91" s="97">
        <v>66</v>
      </c>
      <c r="G91" s="83">
        <v>121</v>
      </c>
      <c r="H91" s="83"/>
      <c r="I91" s="80">
        <v>25</v>
      </c>
    </row>
    <row r="92" spans="2:9" x14ac:dyDescent="0.25">
      <c r="B92" s="92" t="s">
        <v>183</v>
      </c>
      <c r="C92" s="93" t="s">
        <v>220</v>
      </c>
      <c r="D92" s="83"/>
      <c r="E92" s="83">
        <v>13</v>
      </c>
      <c r="F92" s="97">
        <v>60</v>
      </c>
      <c r="G92" s="83">
        <v>108</v>
      </c>
      <c r="H92" s="83"/>
      <c r="I92" s="80">
        <v>63</v>
      </c>
    </row>
    <row r="93" spans="2:9" x14ac:dyDescent="0.25">
      <c r="B93" s="98"/>
      <c r="C93" s="99" t="s">
        <v>160</v>
      </c>
      <c r="D93" s="100"/>
      <c r="E93" s="100"/>
      <c r="F93" s="101"/>
      <c r="G93" s="100"/>
      <c r="H93" s="100"/>
      <c r="I93" s="101"/>
    </row>
    <row r="94" spans="2:9" x14ac:dyDescent="0.25">
      <c r="B94" s="98"/>
      <c r="C94" s="102" t="s">
        <v>188</v>
      </c>
      <c r="D94" s="100">
        <v>12</v>
      </c>
      <c r="E94" s="100">
        <v>11</v>
      </c>
      <c r="F94" s="100">
        <v>60</v>
      </c>
      <c r="G94" s="100">
        <v>73</v>
      </c>
      <c r="H94" s="100">
        <v>225</v>
      </c>
      <c r="I94" s="100">
        <v>16</v>
      </c>
    </row>
    <row r="95" spans="2:9" x14ac:dyDescent="0.25">
      <c r="B95" s="98"/>
      <c r="C95" s="102" t="s">
        <v>189</v>
      </c>
      <c r="D95" s="100">
        <v>12</v>
      </c>
      <c r="E95" s="100">
        <v>31</v>
      </c>
      <c r="F95" s="100">
        <v>68.900000000000006</v>
      </c>
      <c r="G95" s="100">
        <v>113</v>
      </c>
      <c r="H95" s="100">
        <v>225</v>
      </c>
      <c r="I95" s="100">
        <v>51.25</v>
      </c>
    </row>
    <row r="96" spans="2:9" x14ac:dyDescent="0.25">
      <c r="B96" s="98"/>
      <c r="C96" s="102" t="s">
        <v>190</v>
      </c>
      <c r="D96" s="100">
        <v>12</v>
      </c>
      <c r="E96" s="100">
        <v>68</v>
      </c>
      <c r="F96" s="100">
        <v>79</v>
      </c>
      <c r="G96" s="100">
        <v>150</v>
      </c>
      <c r="H96" s="100">
        <v>225</v>
      </c>
      <c r="I96" s="100">
        <v>101</v>
      </c>
    </row>
    <row r="97" spans="2:9" x14ac:dyDescent="0.25">
      <c r="B97" s="89">
        <v>14</v>
      </c>
      <c r="C97" s="19" t="s">
        <v>221</v>
      </c>
      <c r="D97" s="105"/>
      <c r="E97" s="105"/>
      <c r="F97" s="105"/>
      <c r="G97" s="105"/>
      <c r="H97" s="105"/>
      <c r="I97" s="91"/>
    </row>
    <row r="98" spans="2:9" x14ac:dyDescent="0.25">
      <c r="B98" s="92" t="s">
        <v>207</v>
      </c>
      <c r="C98" s="95" t="s">
        <v>222</v>
      </c>
      <c r="D98" s="96"/>
      <c r="E98" s="96"/>
      <c r="F98" s="96"/>
      <c r="G98" s="96"/>
      <c r="H98" s="96"/>
      <c r="I98" s="80"/>
    </row>
    <row r="99" spans="2:9" x14ac:dyDescent="0.25">
      <c r="B99" s="89">
        <v>15</v>
      </c>
      <c r="C99" s="89" t="s">
        <v>223</v>
      </c>
      <c r="D99" s="105"/>
      <c r="E99" s="105"/>
      <c r="F99" s="105"/>
      <c r="G99" s="105"/>
      <c r="H99" s="105"/>
      <c r="I99" s="91"/>
    </row>
    <row r="100" spans="2:9" x14ac:dyDescent="0.25">
      <c r="B100" s="92" t="s">
        <v>180</v>
      </c>
      <c r="C100" s="93" t="s">
        <v>224</v>
      </c>
      <c r="D100" s="94"/>
      <c r="E100" s="94">
        <v>60</v>
      </c>
      <c r="F100" s="113">
        <v>120</v>
      </c>
      <c r="G100" s="94">
        <v>210</v>
      </c>
      <c r="H100" s="94"/>
      <c r="I100" s="80"/>
    </row>
    <row r="101" spans="2:9" x14ac:dyDescent="0.25">
      <c r="B101" s="92" t="s">
        <v>182</v>
      </c>
      <c r="C101" s="95" t="s">
        <v>225</v>
      </c>
      <c r="D101" s="96">
        <v>187</v>
      </c>
      <c r="E101" s="96">
        <v>212</v>
      </c>
      <c r="F101" s="96">
        <v>288</v>
      </c>
      <c r="G101" s="96">
        <v>337</v>
      </c>
      <c r="H101" s="96">
        <v>388</v>
      </c>
      <c r="I101" s="80">
        <v>8</v>
      </c>
    </row>
    <row r="102" spans="2:9" x14ac:dyDescent="0.25">
      <c r="B102" s="92" t="s">
        <v>182</v>
      </c>
      <c r="C102" s="95" t="s">
        <v>226</v>
      </c>
      <c r="D102" s="96">
        <v>67</v>
      </c>
      <c r="E102" s="96">
        <v>128</v>
      </c>
      <c r="F102" s="96">
        <v>237</v>
      </c>
      <c r="G102" s="96">
        <v>280</v>
      </c>
      <c r="H102" s="96">
        <v>367</v>
      </c>
      <c r="I102" s="80">
        <v>14</v>
      </c>
    </row>
    <row r="103" spans="2:9" x14ac:dyDescent="0.25">
      <c r="B103" s="92" t="s">
        <v>182</v>
      </c>
      <c r="C103" s="95" t="s">
        <v>227</v>
      </c>
      <c r="D103" s="96">
        <v>10</v>
      </c>
      <c r="E103" s="96">
        <v>201</v>
      </c>
      <c r="F103" s="96">
        <v>47</v>
      </c>
      <c r="G103" s="96">
        <v>92</v>
      </c>
      <c r="H103" s="96">
        <v>167</v>
      </c>
      <c r="I103" s="80">
        <v>27</v>
      </c>
    </row>
    <row r="104" spans="2:9" x14ac:dyDescent="0.25">
      <c r="B104" s="98"/>
      <c r="C104" s="99" t="s">
        <v>160</v>
      </c>
      <c r="D104" s="100"/>
      <c r="E104" s="100"/>
      <c r="F104" s="101"/>
      <c r="G104" s="100"/>
      <c r="H104" s="100"/>
      <c r="I104" s="101"/>
    </row>
    <row r="105" spans="2:9" x14ac:dyDescent="0.25">
      <c r="B105" s="98"/>
      <c r="C105" s="102" t="s">
        <v>188</v>
      </c>
      <c r="D105" s="100">
        <v>10</v>
      </c>
      <c r="E105" s="100">
        <v>60</v>
      </c>
      <c r="F105" s="100">
        <v>47</v>
      </c>
      <c r="G105" s="100">
        <v>92</v>
      </c>
      <c r="H105" s="100">
        <v>167</v>
      </c>
      <c r="I105" s="100">
        <v>8</v>
      </c>
    </row>
    <row r="106" spans="2:9" x14ac:dyDescent="0.25">
      <c r="B106" s="98"/>
      <c r="C106" s="102" t="s">
        <v>189</v>
      </c>
      <c r="D106" s="100">
        <v>88</v>
      </c>
      <c r="E106" s="100">
        <v>150.25</v>
      </c>
      <c r="F106" s="100">
        <v>173</v>
      </c>
      <c r="G106" s="100">
        <v>229.75</v>
      </c>
      <c r="H106" s="100">
        <v>307.33333333333331</v>
      </c>
      <c r="I106" s="100">
        <v>16.333333333333332</v>
      </c>
    </row>
    <row r="107" spans="2:9" x14ac:dyDescent="0.25">
      <c r="B107" s="98"/>
      <c r="C107" s="102" t="s">
        <v>190</v>
      </c>
      <c r="D107" s="100">
        <v>187</v>
      </c>
      <c r="E107" s="100">
        <v>212</v>
      </c>
      <c r="F107" s="100">
        <v>288</v>
      </c>
      <c r="G107" s="100">
        <v>337</v>
      </c>
      <c r="H107" s="100">
        <v>388</v>
      </c>
      <c r="I107" s="100">
        <v>27</v>
      </c>
    </row>
    <row r="108" spans="2:9" x14ac:dyDescent="0.25">
      <c r="B108" s="89">
        <v>16</v>
      </c>
      <c r="C108" s="89" t="s">
        <v>228</v>
      </c>
      <c r="D108" s="105"/>
      <c r="E108" s="105"/>
      <c r="F108" s="105"/>
      <c r="G108" s="105"/>
      <c r="H108" s="105"/>
      <c r="I108" s="91"/>
    </row>
    <row r="109" spans="2:9" x14ac:dyDescent="0.25">
      <c r="B109" s="92" t="s">
        <v>180</v>
      </c>
      <c r="C109" s="93" t="s">
        <v>229</v>
      </c>
      <c r="D109" s="83"/>
      <c r="E109" s="83"/>
      <c r="F109" s="97">
        <v>270.52774018944518</v>
      </c>
      <c r="G109" s="83"/>
      <c r="H109" s="83"/>
      <c r="I109" s="80"/>
    </row>
    <row r="110" spans="2:9" x14ac:dyDescent="0.25">
      <c r="B110" s="89">
        <v>17</v>
      </c>
      <c r="C110" s="89" t="s">
        <v>230</v>
      </c>
      <c r="D110" s="105"/>
      <c r="E110" s="105"/>
      <c r="F110" s="105"/>
      <c r="G110" s="105"/>
      <c r="H110" s="105"/>
      <c r="I110" s="91"/>
    </row>
    <row r="111" spans="2:9" x14ac:dyDescent="0.25">
      <c r="B111" s="89">
        <v>18</v>
      </c>
      <c r="C111" s="19" t="s">
        <v>231</v>
      </c>
      <c r="D111" s="105"/>
      <c r="E111" s="105"/>
      <c r="F111" s="105"/>
      <c r="G111" s="105"/>
      <c r="H111" s="105"/>
      <c r="I111" s="91"/>
    </row>
    <row r="112" spans="2:9" x14ac:dyDescent="0.25">
      <c r="B112" s="92" t="s">
        <v>180</v>
      </c>
      <c r="C112" s="93" t="s">
        <v>232</v>
      </c>
      <c r="D112" s="83"/>
      <c r="E112" s="83"/>
      <c r="F112" s="97">
        <v>57</v>
      </c>
      <c r="G112" s="83"/>
      <c r="H112" s="83"/>
      <c r="I112" s="80"/>
    </row>
    <row r="113" spans="2:9" ht="30" x14ac:dyDescent="0.25">
      <c r="B113" s="92" t="s">
        <v>180</v>
      </c>
      <c r="C113" s="93" t="s">
        <v>233</v>
      </c>
      <c r="D113" s="83"/>
      <c r="E113" s="83"/>
      <c r="F113" s="97">
        <v>37</v>
      </c>
      <c r="G113" s="83"/>
      <c r="H113" s="83"/>
      <c r="I113" s="80"/>
    </row>
    <row r="114" spans="2:9" x14ac:dyDescent="0.25">
      <c r="B114" s="98"/>
      <c r="C114" s="99" t="s">
        <v>160</v>
      </c>
      <c r="D114" s="100"/>
      <c r="E114" s="100"/>
      <c r="F114" s="101"/>
      <c r="G114" s="100"/>
      <c r="H114" s="100"/>
      <c r="I114" s="101"/>
    </row>
    <row r="115" spans="2:9" x14ac:dyDescent="0.25">
      <c r="B115" s="98"/>
      <c r="C115" s="102" t="s">
        <v>188</v>
      </c>
      <c r="D115" s="100"/>
      <c r="E115" s="100"/>
      <c r="F115" s="100">
        <v>37</v>
      </c>
      <c r="G115" s="100"/>
      <c r="H115" s="100"/>
      <c r="I115" s="100"/>
    </row>
    <row r="116" spans="2:9" x14ac:dyDescent="0.25">
      <c r="B116" s="98"/>
      <c r="C116" s="102" t="s">
        <v>189</v>
      </c>
      <c r="D116" s="100"/>
      <c r="E116" s="100"/>
      <c r="F116" s="100">
        <v>47</v>
      </c>
      <c r="G116" s="100"/>
      <c r="H116" s="100"/>
      <c r="I116" s="100"/>
    </row>
    <row r="117" spans="2:9" x14ac:dyDescent="0.25">
      <c r="B117" s="98"/>
      <c r="C117" s="102" t="s">
        <v>190</v>
      </c>
      <c r="D117" s="100"/>
      <c r="E117" s="100"/>
      <c r="F117" s="100">
        <v>57</v>
      </c>
      <c r="G117" s="100"/>
      <c r="H117" s="100"/>
      <c r="I117" s="100"/>
    </row>
    <row r="118" spans="2:9" x14ac:dyDescent="0.25">
      <c r="B118" s="89">
        <v>19</v>
      </c>
      <c r="C118" s="104" t="s">
        <v>234</v>
      </c>
      <c r="D118" s="105"/>
      <c r="E118" s="105"/>
      <c r="F118" s="91"/>
      <c r="G118" s="105"/>
      <c r="H118" s="105"/>
      <c r="I118" s="91"/>
    </row>
    <row r="119" spans="2:9" x14ac:dyDescent="0.25">
      <c r="B119" s="92" t="s">
        <v>182</v>
      </c>
      <c r="C119" s="95" t="s">
        <v>235</v>
      </c>
      <c r="D119" s="96">
        <v>18</v>
      </c>
      <c r="E119" s="96">
        <v>58</v>
      </c>
      <c r="F119" s="96">
        <v>118</v>
      </c>
      <c r="G119" s="96">
        <v>206</v>
      </c>
      <c r="H119" s="96">
        <v>419</v>
      </c>
      <c r="I119" s="80">
        <v>29</v>
      </c>
    </row>
    <row r="120" spans="2:9" x14ac:dyDescent="0.25">
      <c r="B120" s="89">
        <v>20</v>
      </c>
      <c r="C120" s="104" t="s">
        <v>236</v>
      </c>
      <c r="D120" s="105"/>
      <c r="E120" s="105"/>
      <c r="F120" s="91"/>
      <c r="G120" s="105"/>
      <c r="H120" s="105"/>
      <c r="I120" s="91"/>
    </row>
    <row r="121" spans="2:9" x14ac:dyDescent="0.25">
      <c r="B121" s="89">
        <v>21</v>
      </c>
      <c r="C121" s="19" t="s">
        <v>237</v>
      </c>
      <c r="D121" s="105"/>
      <c r="E121" s="105"/>
      <c r="F121" s="105"/>
      <c r="G121" s="105"/>
      <c r="H121" s="105"/>
      <c r="I121" s="91"/>
    </row>
    <row r="122" spans="2:9" x14ac:dyDescent="0.25">
      <c r="B122" s="89">
        <v>22</v>
      </c>
      <c r="C122" s="19" t="s">
        <v>238</v>
      </c>
      <c r="D122" s="105"/>
      <c r="E122" s="105"/>
      <c r="F122" s="105"/>
      <c r="G122" s="105"/>
      <c r="H122" s="105"/>
      <c r="I122" s="91"/>
    </row>
    <row r="123" spans="2:9" x14ac:dyDescent="0.25">
      <c r="B123" s="89">
        <v>23</v>
      </c>
      <c r="C123" s="19" t="s">
        <v>137</v>
      </c>
      <c r="D123" s="105"/>
      <c r="E123" s="105"/>
      <c r="F123" s="105"/>
      <c r="G123" s="105"/>
      <c r="H123" s="105"/>
      <c r="I123" s="91"/>
    </row>
    <row r="124" spans="2:9" x14ac:dyDescent="0.25">
      <c r="B124" s="92" t="s">
        <v>207</v>
      </c>
      <c r="C124" s="95" t="s">
        <v>161</v>
      </c>
      <c r="D124" s="96"/>
      <c r="E124" s="96"/>
      <c r="F124" s="96">
        <v>72.190493149107766</v>
      </c>
      <c r="G124" s="96"/>
      <c r="H124" s="96"/>
      <c r="I124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Bijlage_F</vt:lpstr>
      <vt:lpstr>Bijlage_G</vt:lpstr>
      <vt:lpstr>Bijlage_H</vt:lpstr>
      <vt:lpstr>Bijlage_I</vt:lpstr>
      <vt:lpstr>Bijlage_J</vt:lpstr>
      <vt:lpstr>Bijlage_K</vt:lpstr>
      <vt:lpstr>Bijlage_L</vt:lpstr>
      <vt:lpstr>Bijlage_M</vt:lpstr>
      <vt:lpstr>Bijlage_N</vt:lpstr>
      <vt:lpstr>Bijlage_O</vt:lpstr>
      <vt:lpstr>Bijlage_P</vt:lpstr>
      <vt:lpstr>Bijlage_Q</vt:lpstr>
      <vt:lpstr>Bijlage_R</vt:lpstr>
      <vt:lpstr>Bijlage_S</vt:lpstr>
      <vt:lpstr>Bijlage_T</vt:lpstr>
      <vt:lpstr>Bijlage_U</vt:lpstr>
      <vt:lpstr>Bijlage_V</vt:lpstr>
      <vt:lpstr>Bijlage_W</vt:lpstr>
      <vt:lpstr>Bijlage_X</vt:lpstr>
      <vt:lpstr>Bijlage_Y</vt:lpstr>
      <vt:lpstr>Bijlage_Z</vt:lpstr>
      <vt:lpstr>Bijlage_AA</vt:lpstr>
    </vt:vector>
  </TitlesOfParts>
  <Company>ECN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sipma</dc:creator>
  <cp:lastModifiedBy>Sipma, J.M. (Jeffrey)</cp:lastModifiedBy>
  <dcterms:created xsi:type="dcterms:W3CDTF">2013-03-21T08:40:25Z</dcterms:created>
  <dcterms:modified xsi:type="dcterms:W3CDTF">2015-07-21T10:33:28Z</dcterms:modified>
</cp:coreProperties>
</file>